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Obrazy/Pulpit/"/>
    </mc:Choice>
  </mc:AlternateContent>
  <xr:revisionPtr revIDLastSave="89" documentId="13_ncr:1_{AA32D933-FCD2-46FB-A1A8-A2C3CAFD993F}" xr6:coauthVersionLast="47" xr6:coauthVersionMax="47" xr10:uidLastSave="{9BF6C584-AA04-46F4-AA63-57B116E12027}"/>
  <bookViews>
    <workbookView xWindow="-120" yWindow="-120" windowWidth="29040" windowHeight="15720" xr2:uid="{358E9E7D-1914-40BB-A30D-0425ED98FEF5}"/>
  </bookViews>
  <sheets>
    <sheet name="KALKULATOR ZIMA 2026" sheetId="1" r:id="rId1"/>
  </sheets>
  <definedNames>
    <definedName name="_xlnm._FilterDatabase" localSheetId="0" hidden="1">'KALKULATOR ZIMA 2026'!$A$2:$N$63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J1" i="1"/>
  <c r="K1" i="1"/>
  <c r="L1" i="1"/>
  <c r="M1" i="1"/>
  <c r="N1" i="1"/>
  <c r="M3" i="1"/>
  <c r="L3" i="1"/>
  <c r="N3" i="1" s="1"/>
  <c r="K3" i="1"/>
  <c r="J3" i="1"/>
  <c r="I3" i="1"/>
  <c r="I4" i="1"/>
  <c r="M61" i="1"/>
  <c r="L61" i="1"/>
  <c r="N61" i="1" s="1"/>
  <c r="K61" i="1"/>
  <c r="J61" i="1"/>
  <c r="I61" i="1"/>
  <c r="M60" i="1"/>
  <c r="L60" i="1"/>
  <c r="N60" i="1" s="1"/>
  <c r="K60" i="1"/>
  <c r="J60" i="1"/>
  <c r="I60" i="1"/>
  <c r="M59" i="1"/>
  <c r="L59" i="1"/>
  <c r="N59" i="1" s="1"/>
  <c r="K59" i="1"/>
  <c r="J59" i="1"/>
  <c r="I59" i="1"/>
  <c r="M58" i="1"/>
  <c r="L58" i="1"/>
  <c r="N58" i="1" s="1"/>
  <c r="K58" i="1"/>
  <c r="J58" i="1"/>
  <c r="I58" i="1"/>
  <c r="M57" i="1"/>
  <c r="L57" i="1"/>
  <c r="N57" i="1" s="1"/>
  <c r="K57" i="1"/>
  <c r="J57" i="1"/>
  <c r="I57" i="1"/>
  <c r="M56" i="1"/>
  <c r="L56" i="1"/>
  <c r="N56" i="1" s="1"/>
  <c r="K56" i="1"/>
  <c r="J56" i="1"/>
  <c r="I56" i="1"/>
  <c r="M55" i="1"/>
  <c r="L55" i="1"/>
  <c r="N55" i="1" s="1"/>
  <c r="K55" i="1"/>
  <c r="J55" i="1"/>
  <c r="I55" i="1"/>
  <c r="M54" i="1"/>
  <c r="L54" i="1"/>
  <c r="N54" i="1" s="1"/>
  <c r="K54" i="1"/>
  <c r="J54" i="1"/>
  <c r="I54" i="1"/>
  <c r="M53" i="1"/>
  <c r="L53" i="1"/>
  <c r="N53" i="1" s="1"/>
  <c r="K53" i="1"/>
  <c r="J53" i="1"/>
  <c r="I53" i="1"/>
  <c r="M52" i="1"/>
  <c r="L52" i="1"/>
  <c r="N52" i="1" s="1"/>
  <c r="K52" i="1"/>
  <c r="J52" i="1"/>
  <c r="I52" i="1"/>
  <c r="M51" i="1"/>
  <c r="L51" i="1"/>
  <c r="N51" i="1" s="1"/>
  <c r="K51" i="1"/>
  <c r="J51" i="1"/>
  <c r="I51" i="1"/>
  <c r="M50" i="1"/>
  <c r="L50" i="1"/>
  <c r="N50" i="1" s="1"/>
  <c r="K50" i="1"/>
  <c r="J50" i="1"/>
  <c r="I50" i="1"/>
  <c r="M49" i="1"/>
  <c r="L49" i="1"/>
  <c r="N49" i="1" s="1"/>
  <c r="K49" i="1"/>
  <c r="J49" i="1"/>
  <c r="I49" i="1"/>
  <c r="M48" i="1"/>
  <c r="L48" i="1"/>
  <c r="N48" i="1" s="1"/>
  <c r="K48" i="1"/>
  <c r="J48" i="1"/>
  <c r="I48" i="1"/>
  <c r="M47" i="1"/>
  <c r="L47" i="1"/>
  <c r="N47" i="1" s="1"/>
  <c r="K47" i="1"/>
  <c r="J47" i="1"/>
  <c r="I47" i="1"/>
  <c r="M46" i="1"/>
  <c r="L46" i="1"/>
  <c r="N46" i="1" s="1"/>
  <c r="K46" i="1"/>
  <c r="J46" i="1"/>
  <c r="I46" i="1"/>
  <c r="M45" i="1"/>
  <c r="L45" i="1"/>
  <c r="N45" i="1" s="1"/>
  <c r="K45" i="1"/>
  <c r="J45" i="1"/>
  <c r="I45" i="1"/>
  <c r="M44" i="1"/>
  <c r="L44" i="1"/>
  <c r="N44" i="1" s="1"/>
  <c r="K44" i="1"/>
  <c r="J44" i="1"/>
  <c r="I44" i="1"/>
  <c r="M43" i="1"/>
  <c r="L43" i="1"/>
  <c r="N43" i="1" s="1"/>
  <c r="K43" i="1"/>
  <c r="J43" i="1"/>
  <c r="I43" i="1"/>
  <c r="M42" i="1"/>
  <c r="L42" i="1"/>
  <c r="N42" i="1" s="1"/>
  <c r="K42" i="1"/>
  <c r="J42" i="1"/>
  <c r="I42" i="1"/>
  <c r="M41" i="1"/>
  <c r="L41" i="1"/>
  <c r="N41" i="1" s="1"/>
  <c r="K41" i="1"/>
  <c r="J41" i="1"/>
  <c r="I41" i="1"/>
  <c r="M40" i="1"/>
  <c r="L40" i="1"/>
  <c r="N40" i="1" s="1"/>
  <c r="K40" i="1"/>
  <c r="J40" i="1"/>
  <c r="I40" i="1"/>
  <c r="M39" i="1"/>
  <c r="L39" i="1"/>
  <c r="N39" i="1" s="1"/>
  <c r="K39" i="1"/>
  <c r="J39" i="1"/>
  <c r="I39" i="1"/>
  <c r="M38" i="1"/>
  <c r="L38" i="1"/>
  <c r="N38" i="1" s="1"/>
  <c r="K38" i="1"/>
  <c r="J38" i="1"/>
  <c r="I38" i="1"/>
  <c r="M37" i="1"/>
  <c r="L37" i="1"/>
  <c r="N37" i="1" s="1"/>
  <c r="K37" i="1"/>
  <c r="J37" i="1"/>
  <c r="I37" i="1"/>
  <c r="M36" i="1"/>
  <c r="L36" i="1"/>
  <c r="N36" i="1" s="1"/>
  <c r="K36" i="1"/>
  <c r="J36" i="1"/>
  <c r="I36" i="1"/>
  <c r="M35" i="1"/>
  <c r="L35" i="1"/>
  <c r="N35" i="1" s="1"/>
  <c r="K35" i="1"/>
  <c r="J35" i="1"/>
  <c r="I35" i="1"/>
  <c r="M34" i="1"/>
  <c r="L34" i="1"/>
  <c r="N34" i="1" s="1"/>
  <c r="K34" i="1"/>
  <c r="J34" i="1"/>
  <c r="I34" i="1"/>
  <c r="M33" i="1"/>
  <c r="L33" i="1"/>
  <c r="N33" i="1" s="1"/>
  <c r="K33" i="1"/>
  <c r="J33" i="1"/>
  <c r="I33" i="1"/>
  <c r="M32" i="1"/>
  <c r="L32" i="1"/>
  <c r="N32" i="1" s="1"/>
  <c r="K32" i="1"/>
  <c r="J32" i="1"/>
  <c r="I32" i="1"/>
  <c r="M31" i="1"/>
  <c r="L31" i="1"/>
  <c r="N31" i="1" s="1"/>
  <c r="K31" i="1"/>
  <c r="J31" i="1"/>
  <c r="I31" i="1"/>
  <c r="M30" i="1"/>
  <c r="L30" i="1"/>
  <c r="N30" i="1" s="1"/>
  <c r="K30" i="1"/>
  <c r="J30" i="1"/>
  <c r="I30" i="1"/>
  <c r="M29" i="1"/>
  <c r="L29" i="1"/>
  <c r="N29" i="1" s="1"/>
  <c r="K29" i="1"/>
  <c r="J29" i="1"/>
  <c r="I29" i="1"/>
  <c r="M28" i="1"/>
  <c r="L28" i="1"/>
  <c r="N28" i="1" s="1"/>
  <c r="K28" i="1"/>
  <c r="J28" i="1"/>
  <c r="I28" i="1"/>
  <c r="M27" i="1"/>
  <c r="L27" i="1"/>
  <c r="N27" i="1" s="1"/>
  <c r="K27" i="1"/>
  <c r="J27" i="1"/>
  <c r="I27" i="1"/>
  <c r="M26" i="1"/>
  <c r="L26" i="1"/>
  <c r="N26" i="1" s="1"/>
  <c r="K26" i="1"/>
  <c r="J26" i="1"/>
  <c r="I26" i="1"/>
  <c r="M25" i="1"/>
  <c r="L25" i="1"/>
  <c r="N25" i="1" s="1"/>
  <c r="K25" i="1"/>
  <c r="J25" i="1"/>
  <c r="I25" i="1"/>
  <c r="M24" i="1"/>
  <c r="L24" i="1"/>
  <c r="N24" i="1" s="1"/>
  <c r="K24" i="1"/>
  <c r="J24" i="1"/>
  <c r="I24" i="1"/>
  <c r="M23" i="1"/>
  <c r="L23" i="1"/>
  <c r="N23" i="1" s="1"/>
  <c r="K23" i="1"/>
  <c r="J23" i="1"/>
  <c r="I23" i="1"/>
  <c r="M22" i="1"/>
  <c r="L22" i="1"/>
  <c r="N22" i="1" s="1"/>
  <c r="K22" i="1"/>
  <c r="J22" i="1"/>
  <c r="I22" i="1"/>
  <c r="M21" i="1"/>
  <c r="L21" i="1"/>
  <c r="N21" i="1" s="1"/>
  <c r="K21" i="1"/>
  <c r="J21" i="1"/>
  <c r="I21" i="1"/>
  <c r="M20" i="1"/>
  <c r="L20" i="1"/>
  <c r="N20" i="1" s="1"/>
  <c r="K20" i="1"/>
  <c r="J20" i="1"/>
  <c r="I20" i="1"/>
  <c r="M19" i="1"/>
  <c r="L19" i="1"/>
  <c r="N19" i="1" s="1"/>
  <c r="K19" i="1"/>
  <c r="J19" i="1"/>
  <c r="I19" i="1"/>
  <c r="M18" i="1"/>
  <c r="L18" i="1"/>
  <c r="N18" i="1" s="1"/>
  <c r="K18" i="1"/>
  <c r="J18" i="1"/>
  <c r="I18" i="1"/>
  <c r="M17" i="1"/>
  <c r="L17" i="1"/>
  <c r="N17" i="1" s="1"/>
  <c r="K17" i="1"/>
  <c r="J17" i="1"/>
  <c r="I17" i="1"/>
  <c r="M16" i="1"/>
  <c r="L16" i="1"/>
  <c r="N16" i="1" s="1"/>
  <c r="K16" i="1"/>
  <c r="J16" i="1"/>
  <c r="I16" i="1"/>
  <c r="M15" i="1"/>
  <c r="L15" i="1"/>
  <c r="N15" i="1" s="1"/>
  <c r="K15" i="1"/>
  <c r="J15" i="1"/>
  <c r="I15" i="1"/>
  <c r="M14" i="1"/>
  <c r="L14" i="1"/>
  <c r="N14" i="1" s="1"/>
  <c r="K14" i="1"/>
  <c r="J14" i="1"/>
  <c r="I14" i="1"/>
  <c r="M13" i="1"/>
  <c r="L13" i="1"/>
  <c r="N13" i="1" s="1"/>
  <c r="K13" i="1"/>
  <c r="J13" i="1"/>
  <c r="I13" i="1"/>
  <c r="M12" i="1"/>
  <c r="L12" i="1"/>
  <c r="N12" i="1" s="1"/>
  <c r="K12" i="1"/>
  <c r="J12" i="1"/>
  <c r="I12" i="1"/>
  <c r="M11" i="1"/>
  <c r="L11" i="1"/>
  <c r="N11" i="1" s="1"/>
  <c r="K11" i="1"/>
  <c r="J11" i="1"/>
  <c r="I11" i="1"/>
  <c r="M10" i="1"/>
  <c r="L10" i="1"/>
  <c r="N10" i="1" s="1"/>
  <c r="K10" i="1"/>
  <c r="J10" i="1"/>
  <c r="I10" i="1"/>
  <c r="M9" i="1"/>
  <c r="L9" i="1"/>
  <c r="N9" i="1" s="1"/>
  <c r="K9" i="1"/>
  <c r="J9" i="1"/>
  <c r="I9" i="1"/>
  <c r="M8" i="1"/>
  <c r="L8" i="1"/>
  <c r="N8" i="1" s="1"/>
  <c r="K8" i="1"/>
  <c r="J8" i="1"/>
  <c r="I8" i="1"/>
  <c r="M7" i="1"/>
  <c r="L7" i="1"/>
  <c r="N7" i="1" s="1"/>
  <c r="K7" i="1"/>
  <c r="J7" i="1"/>
  <c r="I7" i="1"/>
  <c r="M6" i="1"/>
  <c r="L6" i="1"/>
  <c r="N6" i="1" s="1"/>
  <c r="K6" i="1"/>
  <c r="J6" i="1"/>
  <c r="I6" i="1"/>
  <c r="M5" i="1"/>
  <c r="L5" i="1"/>
  <c r="N5" i="1" s="1"/>
  <c r="K5" i="1"/>
  <c r="J5" i="1"/>
  <c r="I5" i="1"/>
  <c r="M4" i="1"/>
  <c r="L4" i="1"/>
  <c r="N4" i="1" s="1"/>
  <c r="K4" i="1"/>
  <c r="J4" i="1"/>
</calcChain>
</file>

<file path=xl/sharedStrings.xml><?xml version="1.0" encoding="utf-8"?>
<sst xmlns="http://schemas.openxmlformats.org/spreadsheetml/2006/main" count="192" uniqueCount="134">
  <si>
    <t>Kwalifikacja</t>
  </si>
  <si>
    <t>Nazwa kwalifikacji</t>
  </si>
  <si>
    <t>lliczba zmian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</si>
  <si>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</si>
  <si>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</si>
  <si>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</si>
  <si>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</si>
  <si>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</si>
  <si>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</si>
  <si>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>dla wszystkich
[czas+2]x13zł</t>
  </si>
  <si>
    <t>dla wk l.stan&lt;=3: [czas+1]x13zł
dla wk l.stan&gt;3: [czas+2]x13zł</t>
  </si>
  <si>
    <t>dla w l.stan&lt;=3: [czas+1]x13zł
dla w l.stan&gt;3: [czas+2]x13zł</t>
  </si>
  <si>
    <t>dla dk l.stan&lt;=6: [czas+1]x13zł
dla dk l.stan&gt;6: [czas+2]x13zł</t>
  </si>
  <si>
    <t>suma wk/w</t>
  </si>
  <si>
    <t>Projektowanie i wytwarzanie wyrobów odzieżowych</t>
  </si>
  <si>
    <t>w</t>
  </si>
  <si>
    <t>Drukowanie cyfrowe i obróbka druków</t>
  </si>
  <si>
    <t>AUD.08</t>
  </si>
  <si>
    <t>Montaż dźwięku</t>
  </si>
  <si>
    <t>wk</t>
  </si>
  <si>
    <t>BUD.09</t>
  </si>
  <si>
    <t>Wykonywanie robót związanych z budową, montażem i eksploatacją sieci oraz instalacji sanitarnych</t>
  </si>
  <si>
    <t>BUD.12</t>
  </si>
  <si>
    <t>Wykonywanie robót murarskich i tynkarskich</t>
  </si>
  <si>
    <t>BUD.18</t>
  </si>
  <si>
    <t>Wykonywanie pomiarów sytuacyjnych, wysokościowych i realizacyjnych oraz opracowywanie wyników tych pomiarów</t>
  </si>
  <si>
    <t>BUD.28</t>
  </si>
  <si>
    <t>Organizacja i wykonywanie robót związanych z budową i eksploatacją sieci gazowych</t>
  </si>
  <si>
    <t>BUD.29</t>
  </si>
  <si>
    <t>Organizacja i wykonywanie robót związanych z budową i eksploatacją instalacji gazowych</t>
  </si>
  <si>
    <t>CHM.04</t>
  </si>
  <si>
    <t>Wykonywanie badań analitycznych</t>
  </si>
  <si>
    <t>DRM.01</t>
  </si>
  <si>
    <t>Wykonywanie wyrobów koszykarsko-plecionkarskich</t>
  </si>
  <si>
    <t>ELE.02</t>
  </si>
  <si>
    <t>Montaż, uruchamianie i konserwacja instalacji, maszyn i urządzeń elektrycznych</t>
  </si>
  <si>
    <t>ELE.10</t>
  </si>
  <si>
    <t>Montaż i uruchamianie urządzeń i systemów energetyki odnawialnej</t>
  </si>
  <si>
    <t>ELM.01</t>
  </si>
  <si>
    <t>Montaż, uruchamianie i obsługiwanie układów automatyki przemysłowej</t>
  </si>
  <si>
    <t xml:space="preserve"> </t>
  </si>
  <si>
    <t>ELM.02</t>
  </si>
  <si>
    <t>Montaż oraz instalowanie układów i urządzeń elektronicznych</t>
  </si>
  <si>
    <t>ELM.03</t>
  </si>
  <si>
    <t>Montaż, uruchamianie i konserwacja urządzeń i systemów mechatronicznych</t>
  </si>
  <si>
    <t>ELM.06</t>
  </si>
  <si>
    <t>ELM.X2</t>
  </si>
  <si>
    <t>Użytkowanie i programowanie układów i systemów automatyki przemysłowej, manipulatorów i robotów</t>
  </si>
  <si>
    <t>FRK.01</t>
  </si>
  <si>
    <t>Wykonywanie usług fryzjerskich</t>
  </si>
  <si>
    <t>FRK.05</t>
  </si>
  <si>
    <t>Świadczenie usług w zakresie zabiegów podologicznych</t>
  </si>
  <si>
    <t>HAN.01</t>
  </si>
  <si>
    <t>Prowadzenie sprzedaży</t>
  </si>
  <si>
    <t>HGT.02</t>
  </si>
  <si>
    <t>Przygotowanie i wydawanie dań</t>
  </si>
  <si>
    <t>INF.02</t>
  </si>
  <si>
    <t>Administracja i eksploatacja systemów komputerowych, urządzeń peryferyjnych i lokalnych sieci komputerowych</t>
  </si>
  <si>
    <t>INF.07</t>
  </si>
  <si>
    <t>Montaż i konfiguracja lokalnych sieci komputerowych oraz administrowanie systemami operacyjnymi</t>
  </si>
  <si>
    <t>INF.08</t>
  </si>
  <si>
    <t>Eksploatacja i konfiguracja oraz administrowanie sieciami rozległymi</t>
  </si>
  <si>
    <t>LES.02</t>
  </si>
  <si>
    <t>Gospodarowanie zasobami leśnymi</t>
  </si>
  <si>
    <t>MEC.03</t>
  </si>
  <si>
    <t>Montaż i obsługa maszyn i urządzeń</t>
  </si>
  <si>
    <t>MEC.05</t>
  </si>
  <si>
    <t>Użytkowanie obrabiarek skrawających</t>
  </si>
  <si>
    <t>MED.01</t>
  </si>
  <si>
    <t>Asystowanie lekarzowi dentyście i utrzymanie gabinetu w gotowości do pracy</t>
  </si>
  <si>
    <t>MED.02</t>
  </si>
  <si>
    <t>Wykonywanie świadczeń stomatologicznych z zakresu profilaktyki i promocji zdrowia jamy ustnej oraz współuczestniczenie w procesie leczenia</t>
  </si>
  <si>
    <t>MED.03</t>
  </si>
  <si>
    <t>Świadczenie usług pielęgnacyjno-opiekuńczych osobie chorej i niesamodzielnej</t>
  </si>
  <si>
    <t>MED.05</t>
  </si>
  <si>
    <t>Świadczenie usług medycznych w zakresie badania i protezowania słuchu</t>
  </si>
  <si>
    <t>MED.06</t>
  </si>
  <si>
    <t>Wykonywanie i naprawa wyrobów medycznych z zakresu protetyki dentystycznej, ortodoncji oraz epitez twarzy</t>
  </si>
  <si>
    <t>MED.08</t>
  </si>
  <si>
    <t>Świadczenie usług medycznych w zakresie diagnostyki obrazowej, elektromedycznej i radioterapii</t>
  </si>
  <si>
    <t>MED.10</t>
  </si>
  <si>
    <t>Świadczenie usług w zakresie masażu</t>
  </si>
  <si>
    <t>MED.11</t>
  </si>
  <si>
    <t>Wykonywanie i dobieranie przedmiotów ortopedycznych oraz środków pomocniczych</t>
  </si>
  <si>
    <t>MED.12</t>
  </si>
  <si>
    <t>Wykonywanie dekontaminacji sprzętu i wyrobów medycznych</t>
  </si>
  <si>
    <t>MED.14</t>
  </si>
  <si>
    <t>Świadczenie usług medyczno-pielęgnacyjnych i opiekuńczych osobie chorej i niesamodzielnej</t>
  </si>
  <si>
    <t>MEP.03</t>
  </si>
  <si>
    <t>Wykonywanie i naprawa pomocy wzrokowych</t>
  </si>
  <si>
    <t>MOD.03</t>
  </si>
  <si>
    <t>MOT.02</t>
  </si>
  <si>
    <t>Obsługa, diagnozowanie oraz naprawa mechatronicznych systemów pojazdów samochodowych</t>
  </si>
  <si>
    <t>MOT.03</t>
  </si>
  <si>
    <t>Diagnozowanie i naprawa powłok lakierniczych</t>
  </si>
  <si>
    <t>MOT.05</t>
  </si>
  <si>
    <t>Obsługa, diagnozowanie oraz naprawa pojazdów samochodowych</t>
  </si>
  <si>
    <t>MS.01</t>
  </si>
  <si>
    <t>MS.04</t>
  </si>
  <si>
    <t>Świadczenie usług opiekuńczych osobie chorej i niesamodzielnej</t>
  </si>
  <si>
    <t>OGR.01</t>
  </si>
  <si>
    <t>Wykonywanie kompozycji florystycznych</t>
  </si>
  <si>
    <t>OGR.02</t>
  </si>
  <si>
    <t>Zakładanie i prowadzenie upraw ogrodniczych</t>
  </si>
  <si>
    <t>PGF.05</t>
  </si>
  <si>
    <t>Prowadzenie produkcji rolniczej</t>
  </si>
  <si>
    <t>Szkolenie i użytkowanie koni</t>
  </si>
  <si>
    <t>ROL.02</t>
  </si>
  <si>
    <t>Eksploatacja pojazdów, maszyn, urządzeń i narzędzi stosowanych w rolnictwie</t>
  </si>
  <si>
    <t>ROL.03</t>
  </si>
  <si>
    <t>Prowadzenie produkcji pszczelarskiej</t>
  </si>
  <si>
    <t>ROL.04</t>
  </si>
  <si>
    <t>ROL.07</t>
  </si>
  <si>
    <t>ROL.12</t>
  </si>
  <si>
    <t>Wykonywanie weterynaryjnych czynności pomocniczych</t>
  </si>
  <si>
    <t>SPC.01</t>
  </si>
  <si>
    <t>Produkcja wyrobów cukierniczych</t>
  </si>
  <si>
    <t>SPO.01</t>
  </si>
  <si>
    <t>Udzielanie pomocy i organizacja wsparcia osobie niepełnosprawnej</t>
  </si>
  <si>
    <t>SPO.02</t>
  </si>
  <si>
    <t xml:space="preserve">Świadczenie usług opiekuńczo-wspierających osobie starszej </t>
  </si>
  <si>
    <t>SPO.03</t>
  </si>
  <si>
    <t>Świadczenie usług opiekuńczo-wspierających osobie podopiecznej</t>
  </si>
  <si>
    <t>SPO.04</t>
  </si>
  <si>
    <t>Świadczenie usług opiekuńczych i wspomagających rozwój dziecka</t>
  </si>
  <si>
    <t>SPO.05</t>
  </si>
  <si>
    <t>Świadczenie usług opiekuńczych</t>
  </si>
  <si>
    <t>ELM.08</t>
  </si>
  <si>
    <t>ROL.01</t>
  </si>
  <si>
    <t>WWT.01</t>
  </si>
  <si>
    <t>Eksploatacja i programowanie urządzeń i systemów mechatronicznych</t>
  </si>
  <si>
    <t>Eksploatacja i programowanie systemów robotyki</t>
  </si>
  <si>
    <t>Jeździectwo i trening koni</t>
  </si>
  <si>
    <t>Wytwarzanie wyrobów tekstylnych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</si>
</sst>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44" fontId="6" fillId="6" borderId="1" xfId="0" applyNumberFormat="1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8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N69"/>
  <sheetViews>
    <sheetView tabSelected="1" topLeftCell="A2" workbookViewId="0">
      <pane ySplit="1" topLeftCell="A3" activePane="bottomLeft" state="frozen"/>
      <selection activeCell="A2" sqref="A2"/>
      <selection pane="bottomLeft" activeCell="C4" sqref="C4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2.85546875" hidden="1" customWidth="1"/>
    <col min="11" max="13" width="13.28515625" hidden="1" customWidth="1"/>
    <col min="14" max="14" width="14.140625" bestFit="1" customWidth="1"/>
  </cols>
  <sheetData>
    <row r="1" spans="1:14" ht="15" hidden="1" customHeight="1" x14ac:dyDescent="0.25">
      <c r="A1" s="1"/>
      <c r="B1" s="2"/>
      <c r="C1" s="3"/>
      <c r="D1" s="3"/>
      <c r="E1" s="3"/>
      <c r="F1" s="4">
        <v>33.54</v>
      </c>
      <c r="G1" s="5"/>
      <c r="H1" s="3"/>
      <c r="I1" s="6" t="e">
        <f>SUM(#REF!)</f>
        <v>#REF!</v>
      </c>
      <c r="J1" s="7" t="e">
        <f>SUM(#REF!)</f>
        <v>#REF!</v>
      </c>
      <c r="K1" s="8" t="e">
        <f>SUM(#REF!)</f>
        <v>#REF!</v>
      </c>
      <c r="L1" s="8" t="e">
        <f>SUM(#REF!)</f>
        <v>#REF!</v>
      </c>
      <c r="M1" s="8" t="e">
        <f>SUM(#REF!)</f>
        <v>#REF!</v>
      </c>
      <c r="N1" s="9" t="e">
        <f>SUM(#REF!)</f>
        <v>#REF!</v>
      </c>
    </row>
    <row r="2" spans="1:14" ht="108" x14ac:dyDescent="0.25">
      <c r="A2" s="1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3" t="s">
        <v>7</v>
      </c>
      <c r="I2" s="14" t="s">
        <v>8</v>
      </c>
      <c r="J2" s="15" t="s">
        <v>9</v>
      </c>
      <c r="K2" s="16" t="s">
        <v>10</v>
      </c>
      <c r="L2" s="16" t="s">
        <v>11</v>
      </c>
      <c r="M2" s="16" t="s">
        <v>12</v>
      </c>
      <c r="N2" s="17" t="s">
        <v>13</v>
      </c>
    </row>
    <row r="3" spans="1:14" x14ac:dyDescent="0.25">
      <c r="A3" s="18" t="s">
        <v>17</v>
      </c>
      <c r="B3" s="19" t="s">
        <v>18</v>
      </c>
      <c r="C3" s="22"/>
      <c r="D3" s="23"/>
      <c r="E3" s="23"/>
      <c r="F3" s="27" t="s">
        <v>19</v>
      </c>
      <c r="G3" s="27">
        <v>180</v>
      </c>
      <c r="H3" s="5">
        <v>3</v>
      </c>
      <c r="I3" s="6">
        <f>(H3+1)*C3*$F$1</f>
        <v>0</v>
      </c>
      <c r="J3" s="7">
        <f>(H3+2)*C3*$F$1</f>
        <v>0</v>
      </c>
      <c r="K3" s="21">
        <f>IF(E3&lt;=3,(H3+1)*C3*$F$1,(H3+2)*C3*$F$1)</f>
        <v>0</v>
      </c>
      <c r="L3" s="21">
        <f>IF(E3&lt;=3,(H3+1)*C3*$F$1,(H3+2)*C3*$F$1)</f>
        <v>0</v>
      </c>
      <c r="M3" s="21">
        <f>IF(E3&lt;=6,(H3+1)*C3*$F$1,(H3+2)*C3*$F$1)</f>
        <v>0</v>
      </c>
      <c r="N3" s="9">
        <f t="shared" ref="N3:N13" si="0">L3</f>
        <v>0</v>
      </c>
    </row>
    <row r="4" spans="1:14" ht="45" x14ac:dyDescent="0.25">
      <c r="A4" s="18" t="s">
        <v>20</v>
      </c>
      <c r="B4" s="19" t="s">
        <v>21</v>
      </c>
      <c r="C4" s="22"/>
      <c r="D4" s="22"/>
      <c r="E4" s="22"/>
      <c r="F4" s="27" t="s">
        <v>15</v>
      </c>
      <c r="G4" s="27">
        <v>120</v>
      </c>
      <c r="H4" s="22">
        <v>2</v>
      </c>
      <c r="I4" s="6">
        <f>(H4+1)*C4*$F$1</f>
        <v>0</v>
      </c>
      <c r="J4" s="7">
        <f>(H4+2)*C4*$F$1</f>
        <v>0</v>
      </c>
      <c r="K4" s="21">
        <f>IF(E4&lt;=3,(H4+1)*C4*$F$1,(H4+2)*C4*$F$1)</f>
        <v>0</v>
      </c>
      <c r="L4" s="21">
        <f>IF(E4&lt;=3,(H4+1)*C4*$F$1,(H4+2)*C4*$F$1)</f>
        <v>0</v>
      </c>
      <c r="M4" s="21">
        <f>IF(E4&lt;=6,(H4+1)*C4*$F$1,(H4+2)*C4*$F$1)</f>
        <v>0</v>
      </c>
      <c r="N4" s="9">
        <f t="shared" si="0"/>
        <v>0</v>
      </c>
    </row>
    <row r="5" spans="1:14" x14ac:dyDescent="0.25">
      <c r="A5" s="18" t="s">
        <v>22</v>
      </c>
      <c r="B5" s="19" t="s">
        <v>23</v>
      </c>
      <c r="C5" s="22"/>
      <c r="D5" s="23"/>
      <c r="E5" s="23"/>
      <c r="F5" s="27" t="s">
        <v>15</v>
      </c>
      <c r="G5" s="27">
        <v>210</v>
      </c>
      <c r="H5" s="5">
        <v>3.5</v>
      </c>
      <c r="I5" s="6">
        <f>(H5+1)*C5*$F$1</f>
        <v>0</v>
      </c>
      <c r="J5" s="7">
        <f>(H5+2)*C5*$F$1</f>
        <v>0</v>
      </c>
      <c r="K5" s="21">
        <f>IF(E5&lt;=3,(H5+1)*C5*$F$1,(H5+2)*C5*$F$1)</f>
        <v>0</v>
      </c>
      <c r="L5" s="21">
        <f>IF(E5&lt;=3,(H5+1)*C5*$F$1,(H5+2)*C5*$F$1)</f>
        <v>0</v>
      </c>
      <c r="M5" s="21">
        <f>IF(E5&lt;=6,(H5+1)*C5*$F$1,(H5+2)*C5*$F$1)</f>
        <v>0</v>
      </c>
      <c r="N5" s="9">
        <f t="shared" si="0"/>
        <v>0</v>
      </c>
    </row>
    <row r="6" spans="1:14" ht="45" x14ac:dyDescent="0.25">
      <c r="A6" s="18" t="s">
        <v>24</v>
      </c>
      <c r="B6" s="19" t="s">
        <v>25</v>
      </c>
      <c r="C6" s="22"/>
      <c r="D6" s="23"/>
      <c r="E6" s="23"/>
      <c r="F6" s="28" t="s">
        <v>19</v>
      </c>
      <c r="G6" s="23">
        <v>180</v>
      </c>
      <c r="H6" s="20">
        <v>3</v>
      </c>
      <c r="I6" s="6">
        <f>(H6+1)*C6*$F$1</f>
        <v>0</v>
      </c>
      <c r="J6" s="7">
        <f>(H6+2)*C6*$F$1</f>
        <v>0</v>
      </c>
      <c r="K6" s="21">
        <f>IF(E6&lt;=3,(H6+1)*C6*$F$1,(H6+2)*C6*$F$1)</f>
        <v>0</v>
      </c>
      <c r="L6" s="21">
        <f>IF(E6&lt;=3,(H6+1)*C6*$F$1,(H6+2)*C6*$F$1)</f>
        <v>0</v>
      </c>
      <c r="M6" s="21">
        <f>IF(E6&lt;=6,(H6+1)*C6*$F$1,(H6+2)*C6*$F$1)</f>
        <v>0</v>
      </c>
      <c r="N6" s="9">
        <f t="shared" si="0"/>
        <v>0</v>
      </c>
    </row>
    <row r="7" spans="1:14" ht="30" x14ac:dyDescent="0.25">
      <c r="A7" s="18" t="s">
        <v>26</v>
      </c>
      <c r="B7" s="29" t="s">
        <v>27</v>
      </c>
      <c r="C7" s="22"/>
      <c r="D7" s="22"/>
      <c r="E7" s="22"/>
      <c r="F7" s="20" t="s">
        <v>15</v>
      </c>
      <c r="G7" s="20">
        <v>150</v>
      </c>
      <c r="H7" s="20">
        <v>2.5</v>
      </c>
      <c r="I7" s="6">
        <f>(H7+1)*C7*$F$1</f>
        <v>0</v>
      </c>
      <c r="J7" s="7">
        <f>(H7+2)*C7*$F$1</f>
        <v>0</v>
      </c>
      <c r="K7" s="21">
        <f>IF(E7&lt;=3,(H7+1)*C7*$F$1,(H7+2)*C7*$F$1)</f>
        <v>0</v>
      </c>
      <c r="L7" s="21">
        <f>IF(E7&lt;=3,(H7+1)*C7*$F$1,(H7+2)*C7*$F$1)</f>
        <v>0</v>
      </c>
      <c r="M7" s="21">
        <f>IF(E7&lt;=6,(H7+1)*C7*$F$1,(H7+2)*C7*$F$1)</f>
        <v>0</v>
      </c>
      <c r="N7" s="9">
        <f t="shared" si="0"/>
        <v>0</v>
      </c>
    </row>
    <row r="8" spans="1:14" ht="30" x14ac:dyDescent="0.25">
      <c r="A8" s="18" t="s">
        <v>28</v>
      </c>
      <c r="B8" s="19" t="s">
        <v>29</v>
      </c>
      <c r="C8" s="22"/>
      <c r="D8" s="23"/>
      <c r="E8" s="23"/>
      <c r="F8" s="23" t="s">
        <v>15</v>
      </c>
      <c r="G8" s="23">
        <v>150</v>
      </c>
      <c r="H8" s="20">
        <v>2.5</v>
      </c>
      <c r="I8" s="6">
        <f>(H8+1)*C8*$F$1</f>
        <v>0</v>
      </c>
      <c r="J8" s="7">
        <f>(H8+2)*C8*$F$1</f>
        <v>0</v>
      </c>
      <c r="K8" s="21">
        <f>IF(E8&lt;=3,(H8+1)*C8*$F$1,(H8+2)*C8*$F$1)</f>
        <v>0</v>
      </c>
      <c r="L8" s="21">
        <f>IF(E8&lt;=3,(H8+1)*C8*$F$1,(H8+2)*C8*$F$1)</f>
        <v>0</v>
      </c>
      <c r="M8" s="21">
        <f>IF(E8&lt;=6,(H8+1)*C8*$F$1,(H8+2)*C8*$F$1)</f>
        <v>0</v>
      </c>
      <c r="N8" s="9">
        <f t="shared" si="0"/>
        <v>0</v>
      </c>
    </row>
    <row r="9" spans="1:14" x14ac:dyDescent="0.25">
      <c r="A9" s="18" t="s">
        <v>30</v>
      </c>
      <c r="B9" s="19" t="s">
        <v>31</v>
      </c>
      <c r="C9" s="22"/>
      <c r="D9" s="22"/>
      <c r="E9" s="22"/>
      <c r="F9" s="20" t="s">
        <v>15</v>
      </c>
      <c r="G9" s="20">
        <v>180</v>
      </c>
      <c r="H9" s="22">
        <v>3</v>
      </c>
      <c r="I9" s="6">
        <f>(H9+1)*C9*$F$1</f>
        <v>0</v>
      </c>
      <c r="J9" s="7">
        <f>(H9+2)*C9*$F$1</f>
        <v>0</v>
      </c>
      <c r="K9" s="21">
        <f>IF(E9&lt;=3,(H9+1)*C9*$F$1,(H9+2)*C9*$F$1)</f>
        <v>0</v>
      </c>
      <c r="L9" s="21">
        <f>IF(E9&lt;=3,(H9+1)*C9*$F$1,(H9+2)*C9*$F$1)</f>
        <v>0</v>
      </c>
      <c r="M9" s="21">
        <f>IF(E9&lt;=6,(H9+1)*C9*$F$1,(H9+2)*C9*$F$1)</f>
        <v>0</v>
      </c>
      <c r="N9" s="9">
        <f t="shared" si="0"/>
        <v>0</v>
      </c>
    </row>
    <row r="10" spans="1:14" ht="30" x14ac:dyDescent="0.25">
      <c r="A10" s="18" t="s">
        <v>32</v>
      </c>
      <c r="B10" s="19" t="s">
        <v>33</v>
      </c>
      <c r="C10" s="22"/>
      <c r="D10" s="23"/>
      <c r="E10" s="23"/>
      <c r="F10" s="27" t="s">
        <v>15</v>
      </c>
      <c r="G10" s="27">
        <v>240</v>
      </c>
      <c r="H10" s="22">
        <v>4</v>
      </c>
      <c r="I10" s="6">
        <f>(H10+1)*C10*$F$1</f>
        <v>0</v>
      </c>
      <c r="J10" s="7">
        <f>(H10+2)*C10*$F$1</f>
        <v>0</v>
      </c>
      <c r="K10" s="21">
        <f>IF(E10&lt;=3,(H10+1)*C10*$F$1,(H10+2)*C10*$F$1)</f>
        <v>0</v>
      </c>
      <c r="L10" s="21">
        <f>IF(E10&lt;=3,(H10+1)*C10*$F$1,(H10+2)*C10*$F$1)</f>
        <v>0</v>
      </c>
      <c r="M10" s="21">
        <f>IF(E10&lt;=6,(H10+1)*C10*$F$1,(H10+2)*C10*$F$1)</f>
        <v>0</v>
      </c>
      <c r="N10" s="9">
        <f t="shared" si="0"/>
        <v>0</v>
      </c>
    </row>
    <row r="11" spans="1:14" ht="30" x14ac:dyDescent="0.25">
      <c r="A11" s="18" t="s">
        <v>34</v>
      </c>
      <c r="B11" s="19" t="s">
        <v>35</v>
      </c>
      <c r="C11" s="22"/>
      <c r="D11" s="22"/>
      <c r="E11" s="22"/>
      <c r="F11" s="20" t="s">
        <v>15</v>
      </c>
      <c r="G11" s="20">
        <v>180</v>
      </c>
      <c r="H11" s="22">
        <v>3</v>
      </c>
      <c r="I11" s="6">
        <f>(H11+1)*C11*$F$1</f>
        <v>0</v>
      </c>
      <c r="J11" s="7">
        <f>(H11+2)*C11*$F$1</f>
        <v>0</v>
      </c>
      <c r="K11" s="21">
        <f>IF(E11&lt;=3,(H11+1)*C11*$F$1,(H11+2)*C11*$F$1)</f>
        <v>0</v>
      </c>
      <c r="L11" s="21">
        <f>IF(E11&lt;=3,(H11+1)*C11*$F$1,(H11+2)*C11*$F$1)</f>
        <v>0</v>
      </c>
      <c r="M11" s="21">
        <f>IF(E11&lt;=6,(H11+1)*C11*$F$1,(H11+2)*C11*$F$1)</f>
        <v>0</v>
      </c>
      <c r="N11" s="9">
        <f t="shared" si="0"/>
        <v>0</v>
      </c>
    </row>
    <row r="12" spans="1:14" ht="30" x14ac:dyDescent="0.25">
      <c r="A12" s="18" t="s">
        <v>36</v>
      </c>
      <c r="B12" s="19" t="s">
        <v>37</v>
      </c>
      <c r="C12" s="22"/>
      <c r="D12" s="23"/>
      <c r="E12" s="23"/>
      <c r="F12" s="27" t="s">
        <v>15</v>
      </c>
      <c r="G12" s="27">
        <v>180</v>
      </c>
      <c r="H12" s="22">
        <v>3</v>
      </c>
      <c r="I12" s="6">
        <f>(H12+1)*C12*$F$1</f>
        <v>0</v>
      </c>
      <c r="J12" s="7">
        <f>(H12+2)*C12*$F$1</f>
        <v>0</v>
      </c>
      <c r="K12" s="21">
        <f>IF(E12&lt;=3,(H12+1)*C12*$F$1,(H12+2)*C12*$F$1)</f>
        <v>0</v>
      </c>
      <c r="L12" s="21">
        <f>IF(E12&lt;=3,(H12+1)*C12*$F$1,(H12+2)*C12*$F$1)</f>
        <v>0</v>
      </c>
      <c r="M12" s="21">
        <f>IF(E12&lt;=6,(H12+1)*C12*$F$1,(H12+2)*C12*$F$1)</f>
        <v>0</v>
      </c>
      <c r="N12" s="9">
        <f t="shared" si="0"/>
        <v>0</v>
      </c>
    </row>
    <row r="13" spans="1:14" ht="30" x14ac:dyDescent="0.25">
      <c r="A13" s="18" t="s">
        <v>38</v>
      </c>
      <c r="B13" s="19" t="s">
        <v>39</v>
      </c>
      <c r="C13" s="22"/>
      <c r="D13" s="23"/>
      <c r="E13" s="23"/>
      <c r="F13" s="28" t="s">
        <v>19</v>
      </c>
      <c r="G13" s="23">
        <v>180</v>
      </c>
      <c r="H13" s="20">
        <v>3</v>
      </c>
      <c r="I13" s="6">
        <f>(H13+1)*C13*$F$1</f>
        <v>0</v>
      </c>
      <c r="J13" s="7">
        <f>(H13+2)*C13*$F$1</f>
        <v>0</v>
      </c>
      <c r="K13" s="21">
        <f>IF(E13&lt;=3,(H13+1)*C13*$F$1,(H13+2)*C13*$F$1)</f>
        <v>0</v>
      </c>
      <c r="L13" s="21">
        <f>IF(E13&lt;=3,(H13+1)*C13*$F$1,(H13+2)*C13*$F$1)</f>
        <v>0</v>
      </c>
      <c r="M13" s="21">
        <f>IF(E13&lt;=6,(H13+1)*C13*$F$1,(H13+2)*C13*$F$1)</f>
        <v>0</v>
      </c>
      <c r="N13" s="9">
        <f t="shared" si="0"/>
        <v>0</v>
      </c>
    </row>
    <row r="14" spans="1:14" ht="30" x14ac:dyDescent="0.25">
      <c r="A14" s="18" t="s">
        <v>41</v>
      </c>
      <c r="B14" s="19" t="s">
        <v>42</v>
      </c>
      <c r="C14" s="22"/>
      <c r="D14" s="23"/>
      <c r="E14" s="23"/>
      <c r="F14" s="28" t="s">
        <v>15</v>
      </c>
      <c r="G14" s="23">
        <v>180</v>
      </c>
      <c r="H14" s="20">
        <v>3</v>
      </c>
      <c r="I14" s="6">
        <f>(H14+1)*C14*$F$1</f>
        <v>0</v>
      </c>
      <c r="J14" s="7">
        <f>(H14+2)*C14*$F$1</f>
        <v>0</v>
      </c>
      <c r="K14" s="21">
        <f>IF(E14&lt;=3,(H14+1)*C14*$F$1,(H14+2)*C14*$F$1)</f>
        <v>0</v>
      </c>
      <c r="L14" s="21">
        <f>IF(E14&lt;=3,(H14+1)*C14*$F$1,(H14+2)*C14*$F$1)</f>
        <v>0</v>
      </c>
      <c r="M14" s="21">
        <f>IF(E14&lt;=6,(H14+1)*C14*$F$1,(H14+2)*C14*$F$1)</f>
        <v>0</v>
      </c>
      <c r="N14" s="9">
        <f t="shared" ref="N14:N55" si="1">L14</f>
        <v>0</v>
      </c>
    </row>
    <row r="15" spans="1:14" ht="30" x14ac:dyDescent="0.25">
      <c r="A15" s="18" t="s">
        <v>43</v>
      </c>
      <c r="B15" s="19" t="s">
        <v>44</v>
      </c>
      <c r="C15" s="22"/>
      <c r="D15" s="22"/>
      <c r="E15" s="22"/>
      <c r="F15" s="20" t="s">
        <v>19</v>
      </c>
      <c r="G15" s="20">
        <v>180</v>
      </c>
      <c r="H15" s="22">
        <v>3</v>
      </c>
      <c r="I15" s="6">
        <f>(H15+1)*C15*$F$1</f>
        <v>0</v>
      </c>
      <c r="J15" s="7">
        <f>(H15+2)*C15*$F$1</f>
        <v>0</v>
      </c>
      <c r="K15" s="21">
        <f>IF(E15&lt;=3,(H15+1)*C15*$F$1,(H15+2)*C15*$F$1)</f>
        <v>0</v>
      </c>
      <c r="L15" s="21">
        <f>IF(E15&lt;=3,(H15+1)*C15*$F$1,(H15+2)*C15*$F$1)</f>
        <v>0</v>
      </c>
      <c r="M15" s="21">
        <f>IF(E15&lt;=6,(H15+1)*C15*$F$1,(H15+2)*C15*$F$1)</f>
        <v>0</v>
      </c>
      <c r="N15" s="9">
        <f t="shared" si="1"/>
        <v>0</v>
      </c>
    </row>
    <row r="16" spans="1:14" ht="30" x14ac:dyDescent="0.25">
      <c r="A16" s="18" t="s">
        <v>45</v>
      </c>
      <c r="B16" s="19" t="s">
        <v>130</v>
      </c>
      <c r="C16" s="22"/>
      <c r="D16" s="22"/>
      <c r="E16" s="22"/>
      <c r="F16" s="20" t="s">
        <v>19</v>
      </c>
      <c r="G16" s="20">
        <v>180</v>
      </c>
      <c r="H16" s="22">
        <v>3</v>
      </c>
      <c r="I16" s="6">
        <f>(H16+1)*C16*$F$1</f>
        <v>0</v>
      </c>
      <c r="J16" s="7">
        <f>(H16+2)*C16*$F$1</f>
        <v>0</v>
      </c>
      <c r="K16" s="21">
        <f>IF(E16&lt;=3,(H16+1)*C16*$F$1,(H16+2)*C16*$F$1)</f>
        <v>0</v>
      </c>
      <c r="L16" s="21">
        <f>IF(E16&lt;=3,(H16+1)*C16*$F$1,(H16+2)*C16*$F$1)</f>
        <v>0</v>
      </c>
      <c r="M16" s="21">
        <f>IF(E16&lt;=6,(H16+1)*C16*$F$1,(H16+2)*C16*$F$1)</f>
        <v>0</v>
      </c>
      <c r="N16" s="9">
        <f t="shared" si="1"/>
        <v>0</v>
      </c>
    </row>
    <row r="17" spans="1:14" x14ac:dyDescent="0.25">
      <c r="A17" s="18" t="s">
        <v>127</v>
      </c>
      <c r="B17" s="19" t="s">
        <v>131</v>
      </c>
      <c r="C17" s="22"/>
      <c r="D17" s="23"/>
      <c r="E17" s="23"/>
      <c r="F17" s="28" t="s">
        <v>19</v>
      </c>
      <c r="G17" s="23">
        <v>150</v>
      </c>
      <c r="H17" s="20">
        <v>2.5</v>
      </c>
      <c r="I17" s="6">
        <f>(H17+1)*C17*$F$1</f>
        <v>0</v>
      </c>
      <c r="J17" s="7">
        <f>(H17+2)*C17*$F$1</f>
        <v>0</v>
      </c>
      <c r="K17" s="21">
        <f>IF(E17&lt;=3,(H17+1)*C17*$F$1,(H17+2)*C17*$F$1)</f>
        <v>0</v>
      </c>
      <c r="L17" s="21">
        <f>IF(E17&lt;=3,(H17+1)*C17*$F$1,(H17+2)*C17*$F$1)</f>
        <v>0</v>
      </c>
      <c r="M17" s="21">
        <f>IF(E17&lt;=6,(H17+1)*C17*$F$1,(H17+2)*C17*$F$1)</f>
        <v>0</v>
      </c>
      <c r="N17" s="9">
        <f t="shared" si="1"/>
        <v>0</v>
      </c>
    </row>
    <row r="18" spans="1:14" ht="30" x14ac:dyDescent="0.25">
      <c r="A18" s="18" t="s">
        <v>46</v>
      </c>
      <c r="B18" s="19" t="s">
        <v>47</v>
      </c>
      <c r="C18" s="22"/>
      <c r="D18" s="22"/>
      <c r="E18" s="22"/>
      <c r="F18" s="20" t="s">
        <v>15</v>
      </c>
      <c r="G18" s="20">
        <v>150</v>
      </c>
      <c r="H18" s="20">
        <v>2.5</v>
      </c>
      <c r="I18" s="6">
        <f>(H18+1)*C18*$F$1</f>
        <v>0</v>
      </c>
      <c r="J18" s="7">
        <f>(H18+2)*C18*$F$1</f>
        <v>0</v>
      </c>
      <c r="K18" s="21">
        <f>IF(E18&lt;=3,(H18+1)*C18*$F$1,(H18+2)*C18*$F$1)</f>
        <v>0</v>
      </c>
      <c r="L18" s="21">
        <f>IF(E18&lt;=3,(H18+1)*C18*$F$1,(H18+2)*C18*$F$1)</f>
        <v>0</v>
      </c>
      <c r="M18" s="21">
        <f>IF(E18&lt;=6,(H18+1)*C18*$F$1,(H18+2)*C18*$F$1)</f>
        <v>0</v>
      </c>
      <c r="N18" s="9">
        <f t="shared" si="1"/>
        <v>0</v>
      </c>
    </row>
    <row r="19" spans="1:14" x14ac:dyDescent="0.25">
      <c r="A19" s="18" t="s">
        <v>48</v>
      </c>
      <c r="B19" s="19" t="s">
        <v>49</v>
      </c>
      <c r="C19" s="22"/>
      <c r="D19" s="23"/>
      <c r="E19" s="23"/>
      <c r="F19" s="27" t="s">
        <v>15</v>
      </c>
      <c r="G19" s="27">
        <v>180</v>
      </c>
      <c r="H19" s="22">
        <v>3</v>
      </c>
      <c r="I19" s="6">
        <f>(H19+1)*C19*$F$1</f>
        <v>0</v>
      </c>
      <c r="J19" s="7">
        <f>(H19+2)*C19*$F$1</f>
        <v>0</v>
      </c>
      <c r="K19" s="21">
        <f>IF(E19&lt;=3,(H19+1)*C19*$F$1,(H19+2)*C19*$F$1)</f>
        <v>0</v>
      </c>
      <c r="L19" s="21">
        <f>IF(E19&lt;=3,(H19+1)*C19*$F$1,(H19+2)*C19*$F$1)</f>
        <v>0</v>
      </c>
      <c r="M19" s="21">
        <f>IF(E19&lt;=6,(H19+1)*C19*$F$1,(H19+2)*C19*$F$1)</f>
        <v>0</v>
      </c>
      <c r="N19" s="9">
        <f t="shared" si="1"/>
        <v>0</v>
      </c>
    </row>
    <row r="20" spans="1:14" ht="30" x14ac:dyDescent="0.25">
      <c r="A20" s="18" t="s">
        <v>50</v>
      </c>
      <c r="B20" s="19" t="s">
        <v>51</v>
      </c>
      <c r="C20" s="22"/>
      <c r="D20" s="22"/>
      <c r="E20" s="22"/>
      <c r="F20" s="20" t="s">
        <v>15</v>
      </c>
      <c r="G20" s="20">
        <v>120</v>
      </c>
      <c r="H20" s="20">
        <v>2</v>
      </c>
      <c r="I20" s="6">
        <f>(H20+1)*C20*$F$1</f>
        <v>0</v>
      </c>
      <c r="J20" s="7">
        <f>(H20+2)*C20*$F$1</f>
        <v>0</v>
      </c>
      <c r="K20" s="21">
        <f>IF(E20&lt;=3,(H20+1)*C20*$F$1,(H20+2)*C20*$F$1)</f>
        <v>0</v>
      </c>
      <c r="L20" s="21">
        <f>IF(E20&lt;=3,(H20+1)*C20*$F$1,(H20+2)*C20*$F$1)</f>
        <v>0</v>
      </c>
      <c r="M20" s="21">
        <f>IF(E20&lt;=6,(H20+1)*C20*$F$1,(H20+2)*C20*$F$1)</f>
        <v>0</v>
      </c>
      <c r="N20" s="9">
        <f t="shared" si="1"/>
        <v>0</v>
      </c>
    </row>
    <row r="21" spans="1:14" x14ac:dyDescent="0.25">
      <c r="A21" s="18" t="s">
        <v>52</v>
      </c>
      <c r="B21" s="19" t="s">
        <v>53</v>
      </c>
      <c r="C21" s="22"/>
      <c r="D21" s="23"/>
      <c r="E21" s="23"/>
      <c r="F21" s="27" t="s">
        <v>15</v>
      </c>
      <c r="G21" s="27">
        <v>150</v>
      </c>
      <c r="H21" s="20">
        <v>2.5</v>
      </c>
      <c r="I21" s="6">
        <f>(H21+1)*C21*$F$1</f>
        <v>0</v>
      </c>
      <c r="J21" s="7">
        <f>(H21+2)*C21*$F$1</f>
        <v>0</v>
      </c>
      <c r="K21" s="21">
        <f>IF(E21&lt;=3,(H21+1)*C21*$F$1,(H21+2)*C21*$F$1)</f>
        <v>0</v>
      </c>
      <c r="L21" s="21">
        <f>IF(E21&lt;=3,(H21+1)*C21*$F$1,(H21+2)*C21*$F$1)</f>
        <v>0</v>
      </c>
      <c r="M21" s="21">
        <f>IF(E21&lt;=6,(H21+1)*C21*$F$1,(H21+2)*C21*$F$1)</f>
        <v>0</v>
      </c>
      <c r="N21" s="9">
        <f t="shared" si="1"/>
        <v>0</v>
      </c>
    </row>
    <row r="22" spans="1:14" x14ac:dyDescent="0.25">
      <c r="A22" s="18" t="s">
        <v>54</v>
      </c>
      <c r="B22" s="19" t="s">
        <v>55</v>
      </c>
      <c r="C22" s="22"/>
      <c r="D22" s="23"/>
      <c r="E22" s="23"/>
      <c r="F22" s="27" t="s">
        <v>15</v>
      </c>
      <c r="G22" s="27">
        <v>120</v>
      </c>
      <c r="H22" s="22">
        <v>2</v>
      </c>
      <c r="I22" s="6">
        <f>(H22+1)*C22*$F$1</f>
        <v>0</v>
      </c>
      <c r="J22" s="7">
        <f>(H22+2)*C22*$F$1</f>
        <v>0</v>
      </c>
      <c r="K22" s="21">
        <f>IF(E22&lt;=3,(H22+1)*C22*$F$1,(H22+2)*C22*$F$1)</f>
        <v>0</v>
      </c>
      <c r="L22" s="21">
        <f>IF(E22&lt;=3,(H22+1)*C22*$F$1,(H22+2)*C22*$F$1)</f>
        <v>0</v>
      </c>
      <c r="M22" s="21">
        <f>IF(E22&lt;=6,(H22+1)*C22*$F$1,(H22+2)*C22*$F$1)</f>
        <v>0</v>
      </c>
      <c r="N22" s="9">
        <f t="shared" si="1"/>
        <v>0</v>
      </c>
    </row>
    <row r="23" spans="1:14" ht="45" x14ac:dyDescent="0.25">
      <c r="A23" s="18" t="s">
        <v>56</v>
      </c>
      <c r="B23" s="19" t="s">
        <v>57</v>
      </c>
      <c r="C23" s="22"/>
      <c r="D23" s="23"/>
      <c r="E23" s="23"/>
      <c r="F23" s="27" t="s">
        <v>19</v>
      </c>
      <c r="G23" s="27">
        <v>150</v>
      </c>
      <c r="H23" s="20">
        <v>2.5</v>
      </c>
      <c r="I23" s="6">
        <f>(H23+1)*C23*$F$1</f>
        <v>0</v>
      </c>
      <c r="J23" s="7">
        <f>(H23+2)*C23*$F$1</f>
        <v>0</v>
      </c>
      <c r="K23" s="21">
        <f>IF(E23&lt;=3,(H23+1)*C23*$F$1,(H23+2)*C23*$F$1)</f>
        <v>0</v>
      </c>
      <c r="L23" s="21">
        <f>IF(E23&lt;=3,(H23+1)*C23*$F$1,(H23+2)*C23*$F$1)</f>
        <v>0</v>
      </c>
      <c r="M23" s="21">
        <f>IF(E23&lt;=6,(H23+1)*C23*$F$1,(H23+2)*C23*$F$1)</f>
        <v>0</v>
      </c>
      <c r="N23" s="9">
        <f t="shared" si="1"/>
        <v>0</v>
      </c>
    </row>
    <row r="24" spans="1:14" ht="45" x14ac:dyDescent="0.25">
      <c r="A24" s="18" t="s">
        <v>58</v>
      </c>
      <c r="B24" s="19" t="s">
        <v>59</v>
      </c>
      <c r="C24" s="22"/>
      <c r="D24" s="23"/>
      <c r="E24" s="23"/>
      <c r="F24" s="28" t="s">
        <v>19</v>
      </c>
      <c r="G24" s="23">
        <v>150</v>
      </c>
      <c r="H24" s="20">
        <v>2.5</v>
      </c>
      <c r="I24" s="6">
        <f>(H24+1)*C24*$F$1</f>
        <v>0</v>
      </c>
      <c r="J24" s="7">
        <f>(H24+2)*C24*$F$1</f>
        <v>0</v>
      </c>
      <c r="K24" s="21">
        <f>IF(E24&lt;=3,(H24+1)*C24*$F$1,(H24+2)*C24*$F$1)</f>
        <v>0</v>
      </c>
      <c r="L24" s="21">
        <f>IF(E24&lt;=3,(H24+1)*C24*$F$1,(H24+2)*C24*$F$1)</f>
        <v>0</v>
      </c>
      <c r="M24" s="21">
        <f>IF(E24&lt;=6,(H24+1)*C24*$F$1,(H24+2)*C24*$F$1)</f>
        <v>0</v>
      </c>
      <c r="N24" s="9">
        <f t="shared" si="1"/>
        <v>0</v>
      </c>
    </row>
    <row r="25" spans="1:14" ht="30" x14ac:dyDescent="0.25">
      <c r="A25" s="18" t="s">
        <v>60</v>
      </c>
      <c r="B25" s="19" t="s">
        <v>61</v>
      </c>
      <c r="C25" s="22"/>
      <c r="D25" s="23"/>
      <c r="E25" s="23"/>
      <c r="F25" s="28" t="s">
        <v>19</v>
      </c>
      <c r="G25" s="23">
        <v>150</v>
      </c>
      <c r="H25" s="20">
        <v>2.5</v>
      </c>
      <c r="I25" s="6">
        <f>(H25+1)*C25*$F$1</f>
        <v>0</v>
      </c>
      <c r="J25" s="7">
        <f>(H25+2)*C25*$F$1</f>
        <v>0</v>
      </c>
      <c r="K25" s="21">
        <f>IF(E25&lt;=3,(H25+1)*C25*$F$1,(H25+2)*C25*$F$1)</f>
        <v>0</v>
      </c>
      <c r="L25" s="21">
        <f>IF(E25&lt;=3,(H25+1)*C25*$F$1,(H25+2)*C25*$F$1)</f>
        <v>0</v>
      </c>
      <c r="M25" s="21">
        <f>IF(E25&lt;=6,(H25+1)*C25*$F$1,(H25+2)*C25*$F$1)</f>
        <v>0</v>
      </c>
      <c r="N25" s="9">
        <f t="shared" si="1"/>
        <v>0</v>
      </c>
    </row>
    <row r="26" spans="1:14" x14ac:dyDescent="0.25">
      <c r="A26" s="18" t="s">
        <v>62</v>
      </c>
      <c r="B26" s="19" t="s">
        <v>63</v>
      </c>
      <c r="C26" s="22"/>
      <c r="D26" s="22"/>
      <c r="E26" s="22"/>
      <c r="F26" s="20" t="s">
        <v>15</v>
      </c>
      <c r="G26" s="20">
        <v>120</v>
      </c>
      <c r="H26" s="22">
        <v>2</v>
      </c>
      <c r="I26" s="6">
        <f>(H26+1)*C26*$F$1</f>
        <v>0</v>
      </c>
      <c r="J26" s="7">
        <f>(H26+2)*C26*$F$1</f>
        <v>0</v>
      </c>
      <c r="K26" s="21">
        <f>IF(E26&lt;=3,(H26+1)*C26*$F$1,(H26+2)*C26*$F$1)</f>
        <v>0</v>
      </c>
      <c r="L26" s="21">
        <f>IF(E26&lt;=3,(H26+1)*C26*$F$1,(H26+2)*C26*$F$1)</f>
        <v>0</v>
      </c>
      <c r="M26" s="21">
        <f>IF(E26&lt;=6,(H26+1)*C26*$F$1,(H26+2)*C26*$F$1)</f>
        <v>0</v>
      </c>
      <c r="N26" s="9">
        <f t="shared" si="1"/>
        <v>0</v>
      </c>
    </row>
    <row r="27" spans="1:14" x14ac:dyDescent="0.25">
      <c r="A27" s="18" t="s">
        <v>64</v>
      </c>
      <c r="B27" s="19" t="s">
        <v>65</v>
      </c>
      <c r="C27" s="22"/>
      <c r="D27" s="23"/>
      <c r="E27" s="23"/>
      <c r="F27" s="28" t="s">
        <v>15</v>
      </c>
      <c r="G27" s="23">
        <v>120</v>
      </c>
      <c r="H27" s="22">
        <v>2</v>
      </c>
      <c r="I27" s="6">
        <f>(H27+1)*C27*$F$1</f>
        <v>0</v>
      </c>
      <c r="J27" s="7">
        <f>(H27+2)*C27*$F$1</f>
        <v>0</v>
      </c>
      <c r="K27" s="21">
        <f>IF(E27&lt;=3,(H27+1)*C27*$F$1,(H27+2)*C27*$F$1)</f>
        <v>0</v>
      </c>
      <c r="L27" s="21">
        <f>IF(E27&lt;=3,(H27+1)*C27*$F$1,(H27+2)*C27*$F$1)</f>
        <v>0</v>
      </c>
      <c r="M27" s="21">
        <f>IF(E27&lt;=6,(H27+1)*C27*$F$1,(H27+2)*C27*$F$1)</f>
        <v>0</v>
      </c>
      <c r="N27" s="9">
        <f t="shared" si="1"/>
        <v>0</v>
      </c>
    </row>
    <row r="28" spans="1:14" x14ac:dyDescent="0.25">
      <c r="A28" s="18" t="s">
        <v>66</v>
      </c>
      <c r="B28" s="19" t="s">
        <v>67</v>
      </c>
      <c r="C28" s="22"/>
      <c r="D28" s="22"/>
      <c r="E28" s="22"/>
      <c r="F28" s="20" t="s">
        <v>15</v>
      </c>
      <c r="G28" s="20">
        <v>120</v>
      </c>
      <c r="H28" s="22">
        <v>2</v>
      </c>
      <c r="I28" s="6">
        <f>(H28+1)*C28*$F$1</f>
        <v>0</v>
      </c>
      <c r="J28" s="7">
        <f>(H28+2)*C28*$F$1</f>
        <v>0</v>
      </c>
      <c r="K28" s="21">
        <f>IF(E28&lt;=3,(H28+1)*C28*$F$1,(H28+2)*C28*$F$1)</f>
        <v>0</v>
      </c>
      <c r="L28" s="21">
        <f>IF(E28&lt;=3,(H28+1)*C28*$F$1,(H28+2)*C28*$F$1)</f>
        <v>0</v>
      </c>
      <c r="M28" s="21">
        <f>IF(E28&lt;=6,(H28+1)*C28*$F$1,(H28+2)*C28*$F$1)</f>
        <v>0</v>
      </c>
      <c r="N28" s="9">
        <f t="shared" si="1"/>
        <v>0</v>
      </c>
    </row>
    <row r="29" spans="1:14" ht="30" x14ac:dyDescent="0.25">
      <c r="A29" s="18" t="s">
        <v>68</v>
      </c>
      <c r="B29" s="19" t="s">
        <v>69</v>
      </c>
      <c r="C29" s="22"/>
      <c r="D29" s="23"/>
      <c r="E29" s="23"/>
      <c r="F29" s="30" t="s">
        <v>15</v>
      </c>
      <c r="G29" s="30">
        <v>120</v>
      </c>
      <c r="H29" s="22">
        <v>2</v>
      </c>
      <c r="I29" s="6">
        <f>(H29+1)*C29*$F$1</f>
        <v>0</v>
      </c>
      <c r="J29" s="7">
        <f>(H29+2)*C29*$F$1</f>
        <v>0</v>
      </c>
      <c r="K29" s="21">
        <f>IF(E29&lt;=3,(H29+1)*C29*$F$1,(H29+2)*C29*$F$1)</f>
        <v>0</v>
      </c>
      <c r="L29" s="21">
        <f>IF(E29&lt;=3,(H29+1)*C29*$F$1,(H29+2)*C29*$F$1)</f>
        <v>0</v>
      </c>
      <c r="M29" s="21">
        <f>IF(E29&lt;=6,(H29+1)*C29*$F$1,(H29+2)*C29*$F$1)</f>
        <v>0</v>
      </c>
      <c r="N29" s="9">
        <f t="shared" si="1"/>
        <v>0</v>
      </c>
    </row>
    <row r="30" spans="1:14" ht="45" x14ac:dyDescent="0.25">
      <c r="A30" s="18" t="s">
        <v>70</v>
      </c>
      <c r="B30" s="19" t="s">
        <v>71</v>
      </c>
      <c r="C30" s="22"/>
      <c r="D30" s="23"/>
      <c r="E30" s="23"/>
      <c r="F30" s="27" t="s">
        <v>15</v>
      </c>
      <c r="G30" s="27">
        <v>150</v>
      </c>
      <c r="H30" s="20">
        <v>2.5</v>
      </c>
      <c r="I30" s="6">
        <f>(H30+1)*C30*$F$1</f>
        <v>0</v>
      </c>
      <c r="J30" s="7">
        <f>(H30+2)*C30*$F$1</f>
        <v>0</v>
      </c>
      <c r="K30" s="21">
        <f>IF(E30&lt;=3,(H30+1)*C30*$F$1,(H30+2)*C30*$F$1)</f>
        <v>0</v>
      </c>
      <c r="L30" s="21">
        <f>IF(E30&lt;=3,(H30+1)*C30*$F$1,(H30+2)*C30*$F$1)</f>
        <v>0</v>
      </c>
      <c r="M30" s="21">
        <f>IF(E30&lt;=6,(H30+1)*C30*$F$1,(H30+2)*C30*$F$1)</f>
        <v>0</v>
      </c>
      <c r="N30" s="9">
        <f t="shared" si="1"/>
        <v>0</v>
      </c>
    </row>
    <row r="31" spans="1:14" ht="30" x14ac:dyDescent="0.25">
      <c r="A31" s="18" t="s">
        <v>72</v>
      </c>
      <c r="B31" s="19" t="s">
        <v>73</v>
      </c>
      <c r="C31" s="22"/>
      <c r="D31" s="23"/>
      <c r="E31" s="23"/>
      <c r="F31" s="27" t="s">
        <v>15</v>
      </c>
      <c r="G31" s="27">
        <v>120</v>
      </c>
      <c r="H31" s="22">
        <v>2</v>
      </c>
      <c r="I31" s="6">
        <f>(H31+1)*C31*$F$1</f>
        <v>0</v>
      </c>
      <c r="J31" s="7">
        <f>(H31+2)*C31*$F$1</f>
        <v>0</v>
      </c>
      <c r="K31" s="21">
        <f>IF(E31&lt;=3,(H31+1)*C31*$F$1,(H31+2)*C31*$F$1)</f>
        <v>0</v>
      </c>
      <c r="L31" s="21">
        <f>IF(E31&lt;=3,(H31+1)*C31*$F$1,(H31+2)*C31*$F$1)</f>
        <v>0</v>
      </c>
      <c r="M31" s="21">
        <f>IF(E31&lt;=6,(H31+1)*C31*$F$1,(H31+2)*C31*$F$1)</f>
        <v>0</v>
      </c>
      <c r="N31" s="9">
        <f t="shared" si="1"/>
        <v>0</v>
      </c>
    </row>
    <row r="32" spans="1:14" ht="30" x14ac:dyDescent="0.25">
      <c r="A32" s="18" t="s">
        <v>74</v>
      </c>
      <c r="B32" s="19" t="s">
        <v>75</v>
      </c>
      <c r="C32" s="22"/>
      <c r="D32" s="23"/>
      <c r="E32" s="23"/>
      <c r="F32" s="27" t="s">
        <v>19</v>
      </c>
      <c r="G32" s="27">
        <v>180</v>
      </c>
      <c r="H32" s="22">
        <v>3</v>
      </c>
      <c r="I32" s="6">
        <f>(H32+1)*C32*$F$1</f>
        <v>0</v>
      </c>
      <c r="J32" s="7">
        <f>(H32+2)*C32*$F$1</f>
        <v>0</v>
      </c>
      <c r="K32" s="21">
        <f>IF(E32&lt;=3,(H32+1)*C32*$F$1,(H32+2)*C32*$F$1)</f>
        <v>0</v>
      </c>
      <c r="L32" s="21">
        <f>IF(E32&lt;=3,(H32+1)*C32*$F$1,(H32+2)*C32*$F$1)</f>
        <v>0</v>
      </c>
      <c r="M32" s="21">
        <f>IF(E32&lt;=6,(H32+1)*C32*$F$1,(H32+2)*C32*$F$1)</f>
        <v>0</v>
      </c>
      <c r="N32" s="9">
        <f t="shared" si="1"/>
        <v>0</v>
      </c>
    </row>
    <row r="33" spans="1:14" ht="45" x14ac:dyDescent="0.25">
      <c r="A33" s="18" t="s">
        <v>76</v>
      </c>
      <c r="B33" s="19" t="s">
        <v>77</v>
      </c>
      <c r="C33" s="22"/>
      <c r="D33" s="22"/>
      <c r="E33" s="22"/>
      <c r="F33" s="20" t="s">
        <v>15</v>
      </c>
      <c r="G33" s="20">
        <v>180</v>
      </c>
      <c r="H33" s="22">
        <v>3</v>
      </c>
      <c r="I33" s="6">
        <f>(H33+1)*C33*$F$1</f>
        <v>0</v>
      </c>
      <c r="J33" s="7">
        <f>(H33+2)*C33*$F$1</f>
        <v>0</v>
      </c>
      <c r="K33" s="21">
        <f>IF(E33&lt;=3,(H33+1)*C33*$F$1,(H33+2)*C33*$F$1)</f>
        <v>0</v>
      </c>
      <c r="L33" s="21">
        <f>IF(E33&lt;=3,(H33+1)*C33*$F$1,(H33+2)*C33*$F$1)</f>
        <v>0</v>
      </c>
      <c r="M33" s="21">
        <f>IF(E33&lt;=6,(H33+1)*C33*$F$1,(H33+2)*C33*$F$1)</f>
        <v>0</v>
      </c>
      <c r="N33" s="9">
        <f t="shared" si="1"/>
        <v>0</v>
      </c>
    </row>
    <row r="34" spans="1:14" ht="45" x14ac:dyDescent="0.25">
      <c r="A34" s="18" t="s">
        <v>78</v>
      </c>
      <c r="B34" s="19" t="s">
        <v>79</v>
      </c>
      <c r="C34" s="22"/>
      <c r="D34" s="22"/>
      <c r="E34" s="22"/>
      <c r="F34" s="20" t="s">
        <v>15</v>
      </c>
      <c r="G34" s="20">
        <v>120</v>
      </c>
      <c r="H34" s="22">
        <v>2</v>
      </c>
      <c r="I34" s="6">
        <f>(H34+1)*C34*$F$1</f>
        <v>0</v>
      </c>
      <c r="J34" s="7">
        <f>(H34+2)*C34*$F$1</f>
        <v>0</v>
      </c>
      <c r="K34" s="21">
        <f>IF(E34&lt;=3,(H34+1)*C34*$F$1,(H34+2)*C34*$F$1)</f>
        <v>0</v>
      </c>
      <c r="L34" s="21">
        <f>IF(E34&lt;=3,(H34+1)*C34*$F$1,(H34+2)*C34*$F$1)</f>
        <v>0</v>
      </c>
      <c r="M34" s="21">
        <f>IF(E34&lt;=6,(H34+1)*C34*$F$1,(H34+2)*C34*$F$1)</f>
        <v>0</v>
      </c>
      <c r="N34" s="9">
        <f t="shared" si="1"/>
        <v>0</v>
      </c>
    </row>
    <row r="35" spans="1:14" x14ac:dyDescent="0.25">
      <c r="A35" s="18" t="s">
        <v>80</v>
      </c>
      <c r="B35" s="19" t="s">
        <v>81</v>
      </c>
      <c r="C35" s="22"/>
      <c r="D35" s="23"/>
      <c r="E35" s="23"/>
      <c r="F35" s="27" t="s">
        <v>15</v>
      </c>
      <c r="G35" s="27">
        <v>120</v>
      </c>
      <c r="H35" s="22">
        <v>2</v>
      </c>
      <c r="I35" s="6">
        <f>(H35+1)*C35*$F$1</f>
        <v>0</v>
      </c>
      <c r="J35" s="7">
        <f>(H35+2)*C35*$F$1</f>
        <v>0</v>
      </c>
      <c r="K35" s="21">
        <f>IF(E35&lt;=3,(H35+1)*C35*$F$1,(H35+2)*C35*$F$1)</f>
        <v>0</v>
      </c>
      <c r="L35" s="21">
        <f>IF(E35&lt;=3,(H35+1)*C35*$F$1,(H35+2)*C35*$F$1)</f>
        <v>0</v>
      </c>
      <c r="M35" s="21">
        <f>IF(E35&lt;=6,(H35+1)*C35*$F$1,(H35+2)*C35*$F$1)</f>
        <v>0</v>
      </c>
      <c r="N35" s="9">
        <f t="shared" si="1"/>
        <v>0</v>
      </c>
    </row>
    <row r="36" spans="1:14" ht="30" x14ac:dyDescent="0.25">
      <c r="A36" s="18" t="s">
        <v>82</v>
      </c>
      <c r="B36" s="19" t="s">
        <v>83</v>
      </c>
      <c r="C36" s="22"/>
      <c r="D36" s="23"/>
      <c r="E36" s="23"/>
      <c r="F36" s="28" t="s">
        <v>15</v>
      </c>
      <c r="G36" s="23">
        <v>240</v>
      </c>
      <c r="H36" s="20">
        <v>4</v>
      </c>
      <c r="I36" s="6">
        <f>(H36+1)*C36*$F$1</f>
        <v>0</v>
      </c>
      <c r="J36" s="7">
        <f>(H36+2)*C36*$F$1</f>
        <v>0</v>
      </c>
      <c r="K36" s="21">
        <f>IF(E36&lt;=3,(H36+1)*C36*$F$1,(H36+2)*C36*$F$1)</f>
        <v>0</v>
      </c>
      <c r="L36" s="21">
        <f>IF(E36&lt;=3,(H36+1)*C36*$F$1,(H36+2)*C36*$F$1)</f>
        <v>0</v>
      </c>
      <c r="M36" s="21">
        <f>IF(E36&lt;=6,(H36+1)*C36*$F$1,(H36+2)*C36*$F$1)</f>
        <v>0</v>
      </c>
      <c r="N36" s="9">
        <f t="shared" si="1"/>
        <v>0</v>
      </c>
    </row>
    <row r="37" spans="1:14" ht="30" x14ac:dyDescent="0.25">
      <c r="A37" s="18" t="s">
        <v>84</v>
      </c>
      <c r="B37" s="19" t="s">
        <v>85</v>
      </c>
      <c r="C37" s="22"/>
      <c r="D37" s="23"/>
      <c r="E37" s="23"/>
      <c r="F37" s="27" t="s">
        <v>15</v>
      </c>
      <c r="G37" s="27">
        <v>120</v>
      </c>
      <c r="H37" s="22">
        <v>2</v>
      </c>
      <c r="I37" s="6">
        <f>(H37+1)*C37*$F$1</f>
        <v>0</v>
      </c>
      <c r="J37" s="7">
        <f>(H37+2)*C37*$F$1</f>
        <v>0</v>
      </c>
      <c r="K37" s="21">
        <f>IF(E37&lt;=3,(H37+1)*C37*$F$1,(H37+2)*C37*$F$1)</f>
        <v>0</v>
      </c>
      <c r="L37" s="21">
        <f>IF(E37&lt;=3,(H37+1)*C37*$F$1,(H37+2)*C37*$F$1)</f>
        <v>0</v>
      </c>
      <c r="M37" s="21">
        <f>IF(E37&lt;=6,(H37+1)*C37*$F$1,(H37+2)*C37*$F$1)</f>
        <v>0</v>
      </c>
      <c r="N37" s="9">
        <f t="shared" si="1"/>
        <v>0</v>
      </c>
    </row>
    <row r="38" spans="1:14" ht="30" x14ac:dyDescent="0.25">
      <c r="A38" s="18" t="s">
        <v>86</v>
      </c>
      <c r="B38" s="19" t="s">
        <v>87</v>
      </c>
      <c r="C38" s="22"/>
      <c r="D38" s="22"/>
      <c r="E38" s="22"/>
      <c r="F38" s="20" t="s">
        <v>15</v>
      </c>
      <c r="G38" s="20">
        <v>120</v>
      </c>
      <c r="H38" s="22">
        <v>2</v>
      </c>
      <c r="I38" s="6">
        <f>(H38+1)*C38*$F$1</f>
        <v>0</v>
      </c>
      <c r="J38" s="7">
        <f>(H38+2)*C38*$F$1</f>
        <v>0</v>
      </c>
      <c r="K38" s="21">
        <f>IF(E38&lt;=3,(H38+1)*C38*$F$1,(H38+2)*C38*$F$1)</f>
        <v>0</v>
      </c>
      <c r="L38" s="21">
        <f>IF(E38&lt;=3,(H38+1)*C38*$F$1,(H38+2)*C38*$F$1)</f>
        <v>0</v>
      </c>
      <c r="M38" s="21">
        <f>IF(E38&lt;=6,(H38+1)*C38*$F$1,(H38+2)*C38*$F$1)</f>
        <v>0</v>
      </c>
      <c r="N38" s="9">
        <f>L38</f>
        <v>0</v>
      </c>
    </row>
    <row r="39" spans="1:14" x14ac:dyDescent="0.25">
      <c r="A39" s="18" t="s">
        <v>88</v>
      </c>
      <c r="B39" s="19" t="s">
        <v>89</v>
      </c>
      <c r="C39" s="22"/>
      <c r="D39" s="22"/>
      <c r="E39" s="22"/>
      <c r="F39" s="20" t="s">
        <v>15</v>
      </c>
      <c r="G39" s="20">
        <v>180</v>
      </c>
      <c r="H39" s="22">
        <v>3</v>
      </c>
      <c r="I39" s="6">
        <f>(H39+1)*C39*$F$1</f>
        <v>0</v>
      </c>
      <c r="J39" s="7">
        <f>(H39+2)*C39*$F$1</f>
        <v>0</v>
      </c>
      <c r="K39" s="21">
        <f>IF(E39&lt;=3,(H39+1)*C39*$F$1,(H39+2)*C39*$F$1)</f>
        <v>0</v>
      </c>
      <c r="L39" s="21">
        <f>IF(E39&lt;=3,(H39+1)*C39*$F$1,(H39+2)*C39*$F$1)</f>
        <v>0</v>
      </c>
      <c r="M39" s="21">
        <f>IF(E39&lt;=6,(H39+1)*C39*$F$1,(H39+2)*C39*$F$1)</f>
        <v>0</v>
      </c>
      <c r="N39" s="9">
        <f t="shared" si="1"/>
        <v>0</v>
      </c>
    </row>
    <row r="40" spans="1:14" x14ac:dyDescent="0.25">
      <c r="A40" s="18" t="s">
        <v>90</v>
      </c>
      <c r="B40" s="19" t="s">
        <v>14</v>
      </c>
      <c r="C40" s="22"/>
      <c r="D40" s="23"/>
      <c r="E40" s="23"/>
      <c r="F40" s="27" t="s">
        <v>15</v>
      </c>
      <c r="G40" s="27">
        <v>180</v>
      </c>
      <c r="H40" s="22">
        <v>3</v>
      </c>
      <c r="I40" s="6">
        <f>(H40+1)*C40*$F$1</f>
        <v>0</v>
      </c>
      <c r="J40" s="7">
        <f>(H40+2)*C40*$F$1</f>
        <v>0</v>
      </c>
      <c r="K40" s="21">
        <f>IF(E40&lt;=3,(H40+1)*C40*$F$1,(H40+2)*C40*$F$1)</f>
        <v>0</v>
      </c>
      <c r="L40" s="21">
        <f>IF(E40&lt;=3,(H40+1)*C40*$F$1,(H40+2)*C40*$F$1)</f>
        <v>0</v>
      </c>
      <c r="M40" s="21">
        <f>IF(E40&lt;=6,(H40+1)*C40*$F$1,(H40+2)*C40*$F$1)</f>
        <v>0</v>
      </c>
      <c r="N40" s="9">
        <f t="shared" si="1"/>
        <v>0</v>
      </c>
    </row>
    <row r="41" spans="1:14" ht="45" x14ac:dyDescent="0.25">
      <c r="A41" s="18" t="s">
        <v>91</v>
      </c>
      <c r="B41" s="19" t="s">
        <v>92</v>
      </c>
      <c r="C41" s="22"/>
      <c r="D41" s="23"/>
      <c r="E41" s="23"/>
      <c r="F41" s="28" t="s">
        <v>15</v>
      </c>
      <c r="G41" s="23">
        <v>120</v>
      </c>
      <c r="H41" s="22">
        <v>2</v>
      </c>
      <c r="I41" s="6">
        <f>(H41+1)*C41*$F$1</f>
        <v>0</v>
      </c>
      <c r="J41" s="7">
        <f>(H41+2)*C41*$F$1</f>
        <v>0</v>
      </c>
      <c r="K41" s="21">
        <f>IF(E41&lt;=3,(H41+1)*C41*$F$1,(H41+2)*C41*$F$1)</f>
        <v>0</v>
      </c>
      <c r="L41" s="21">
        <f>IF(E41&lt;=3,(H41+1)*C41*$F$1,(H41+2)*C41*$F$1)</f>
        <v>0</v>
      </c>
      <c r="M41" s="21">
        <f>IF(E41&lt;=6,(H41+1)*C41*$F$1,(H41+2)*C41*$F$1)</f>
        <v>0</v>
      </c>
      <c r="N41" s="9">
        <f t="shared" si="1"/>
        <v>0</v>
      </c>
    </row>
    <row r="42" spans="1:14" x14ac:dyDescent="0.25">
      <c r="A42" s="18" t="s">
        <v>93</v>
      </c>
      <c r="B42" s="24" t="s">
        <v>94</v>
      </c>
      <c r="C42" s="22"/>
      <c r="D42" s="31"/>
      <c r="E42" s="31"/>
      <c r="F42" s="20" t="s">
        <v>15</v>
      </c>
      <c r="G42" s="20">
        <v>180</v>
      </c>
      <c r="H42" s="22">
        <v>3</v>
      </c>
      <c r="I42" s="6">
        <f>(H42+1)*C42*$F$1</f>
        <v>0</v>
      </c>
      <c r="J42" s="7">
        <f>(H42+2)*C42*$F$1</f>
        <v>0</v>
      </c>
      <c r="K42" s="21">
        <f>IF(E42&lt;=3,(H42+1)*C42*$F$1,(H42+2)*C42*$F$1)</f>
        <v>0</v>
      </c>
      <c r="L42" s="21">
        <f>IF(E42&lt;=3,(H42+1)*C42*$F$1,(H42+2)*C42*$F$1)</f>
        <v>0</v>
      </c>
      <c r="M42" s="21">
        <f>IF(E42&lt;=6,(H42+1)*C42*$F$1,(H42+2)*C42*$F$1)</f>
        <v>0</v>
      </c>
      <c r="N42" s="9">
        <f t="shared" si="1"/>
        <v>0</v>
      </c>
    </row>
    <row r="43" spans="1:14" ht="30" x14ac:dyDescent="0.25">
      <c r="A43" s="18" t="s">
        <v>95</v>
      </c>
      <c r="B43" s="19" t="s">
        <v>96</v>
      </c>
      <c r="C43" s="22"/>
      <c r="D43" s="23"/>
      <c r="E43" s="23"/>
      <c r="F43" s="27" t="s">
        <v>15</v>
      </c>
      <c r="G43" s="27">
        <v>150</v>
      </c>
      <c r="H43" s="20">
        <v>2.5</v>
      </c>
      <c r="I43" s="6">
        <f>(H43+1)*C43*$F$1</f>
        <v>0</v>
      </c>
      <c r="J43" s="7">
        <f>(H43+2)*C43*$F$1</f>
        <v>0</v>
      </c>
      <c r="K43" s="21">
        <f>IF(E43&lt;=3,(H43+1)*C43*$F$1,(H43+2)*C43*$F$1)</f>
        <v>0</v>
      </c>
      <c r="L43" s="21">
        <f>IF(E43&lt;=3,(H43+1)*C43*$F$1,(H43+2)*C43*$F$1)</f>
        <v>0</v>
      </c>
      <c r="M43" s="21">
        <f>IF(E43&lt;=6,(H43+1)*C43*$F$1,(H43+2)*C43*$F$1)</f>
        <v>0</v>
      </c>
      <c r="N43" s="9">
        <f t="shared" si="1"/>
        <v>0</v>
      </c>
    </row>
    <row r="44" spans="1:14" x14ac:dyDescent="0.25">
      <c r="A44" s="18" t="s">
        <v>97</v>
      </c>
      <c r="B44" s="19" t="s">
        <v>81</v>
      </c>
      <c r="C44" s="22"/>
      <c r="D44" s="22"/>
      <c r="E44" s="22"/>
      <c r="F44" s="20" t="s">
        <v>15</v>
      </c>
      <c r="G44" s="20">
        <v>120</v>
      </c>
      <c r="H44" s="20">
        <v>2</v>
      </c>
      <c r="I44" s="6">
        <f>(H44+1)*C44*$F$1</f>
        <v>0</v>
      </c>
      <c r="J44" s="7">
        <f>(H44+2)*C44*$F$1</f>
        <v>0</v>
      </c>
      <c r="K44" s="21">
        <f>IF(E44&lt;=3,(H44+1)*C44*$F$1,(H44+2)*C44*$F$1)</f>
        <v>0</v>
      </c>
      <c r="L44" s="21">
        <f>IF(E44&lt;=3,(H44+1)*C44*$F$1,(H44+2)*C44*$F$1)</f>
        <v>0</v>
      </c>
      <c r="M44" s="21">
        <f>IF(E44&lt;=6,(H44+1)*C44*$F$1,(H44+2)*C44*$F$1)</f>
        <v>0</v>
      </c>
      <c r="N44" s="9">
        <f t="shared" si="1"/>
        <v>0</v>
      </c>
    </row>
    <row r="45" spans="1:14" ht="30" x14ac:dyDescent="0.25">
      <c r="A45" s="18" t="s">
        <v>98</v>
      </c>
      <c r="B45" s="19" t="s">
        <v>99</v>
      </c>
      <c r="C45" s="22"/>
      <c r="D45" s="25"/>
      <c r="E45" s="22"/>
      <c r="F45" s="20" t="s">
        <v>15</v>
      </c>
      <c r="G45" s="20">
        <v>120</v>
      </c>
      <c r="H45" s="22">
        <v>2</v>
      </c>
      <c r="I45" s="6">
        <f>(H45+1)*C45*$F$1</f>
        <v>0</v>
      </c>
      <c r="J45" s="7">
        <f>(H45+2)*C45*$F$1</f>
        <v>0</v>
      </c>
      <c r="K45" s="21">
        <f>IF(E45&lt;=3,(H45+1)*C45*$F$1,(H45+2)*C45*$F$1)</f>
        <v>0</v>
      </c>
      <c r="L45" s="21">
        <f>IF(E45&lt;=3,(H45+1)*C45*$F$1,(H45+2)*C45*$F$1)</f>
        <v>0</v>
      </c>
      <c r="M45" s="21">
        <f>IF(E45&lt;=6,(H45+1)*C45*$F$1,(H45+2)*C45*$F$1)</f>
        <v>0</v>
      </c>
      <c r="N45" s="9">
        <f t="shared" si="1"/>
        <v>0</v>
      </c>
    </row>
    <row r="46" spans="1:14" x14ac:dyDescent="0.25">
      <c r="A46" s="18" t="s">
        <v>100</v>
      </c>
      <c r="B46" s="19" t="s">
        <v>101</v>
      </c>
      <c r="C46" s="22"/>
      <c r="D46" s="23"/>
      <c r="E46" s="23"/>
      <c r="F46" s="27" t="s">
        <v>15</v>
      </c>
      <c r="G46" s="27">
        <v>120</v>
      </c>
      <c r="H46" s="22">
        <v>2</v>
      </c>
      <c r="I46" s="6">
        <f>(H46+1)*C46*$F$1</f>
        <v>0</v>
      </c>
      <c r="J46" s="7">
        <f>(H46+2)*C46*$F$1</f>
        <v>0</v>
      </c>
      <c r="K46" s="21">
        <f>IF(E46&lt;=3,(H46+1)*C46*$F$1,(H46+2)*C46*$F$1)</f>
        <v>0</v>
      </c>
      <c r="L46" s="21">
        <f>IF(E46&lt;=3,(H46+1)*C46*$F$1,(H46+2)*C46*$F$1)</f>
        <v>0</v>
      </c>
      <c r="M46" s="21">
        <f>IF(E46&lt;=6,(H46+1)*C46*$F$1,(H46+2)*C46*$F$1)</f>
        <v>0</v>
      </c>
      <c r="N46" s="9">
        <f t="shared" si="1"/>
        <v>0</v>
      </c>
    </row>
    <row r="47" spans="1:14" x14ac:dyDescent="0.25">
      <c r="A47" s="18" t="s">
        <v>102</v>
      </c>
      <c r="B47" s="19" t="s">
        <v>103</v>
      </c>
      <c r="C47" s="22"/>
      <c r="D47" s="23"/>
      <c r="E47" s="23"/>
      <c r="F47" s="27" t="s">
        <v>15</v>
      </c>
      <c r="G47" s="27">
        <v>120</v>
      </c>
      <c r="H47" s="22">
        <v>2</v>
      </c>
      <c r="I47" s="6">
        <f>(H47+1)*C47*$F$1</f>
        <v>0</v>
      </c>
      <c r="J47" s="7">
        <f>(H47+2)*C47*$F$1</f>
        <v>0</v>
      </c>
      <c r="K47" s="21">
        <f>IF(E47&lt;=3,(H47+1)*C47*$F$1,(H47+2)*C47*$F$1)</f>
        <v>0</v>
      </c>
      <c r="L47" s="21">
        <f>IF(E47&lt;=3,(H47+1)*C47*$F$1,(H47+2)*C47*$F$1)</f>
        <v>0</v>
      </c>
      <c r="M47" s="21">
        <f>IF(E47&lt;=6,(H47+1)*C47*$F$1,(H47+2)*C47*$F$1)</f>
        <v>0</v>
      </c>
      <c r="N47" s="9">
        <f t="shared" si="1"/>
        <v>0</v>
      </c>
    </row>
    <row r="48" spans="1:14" x14ac:dyDescent="0.25">
      <c r="A48" s="18" t="s">
        <v>104</v>
      </c>
      <c r="B48" s="19" t="s">
        <v>16</v>
      </c>
      <c r="C48" s="22"/>
      <c r="D48" s="22"/>
      <c r="E48" s="22"/>
      <c r="F48" s="20" t="s">
        <v>15</v>
      </c>
      <c r="G48" s="20">
        <v>120</v>
      </c>
      <c r="H48" s="22">
        <v>2</v>
      </c>
      <c r="I48" s="6">
        <f>(H48+1)*C48*$F$1</f>
        <v>0</v>
      </c>
      <c r="J48" s="7">
        <f>(H48+2)*C48*$F$1</f>
        <v>0</v>
      </c>
      <c r="K48" s="21">
        <f>IF(E48&lt;=3,(H48+1)*C48*$F$1,(H48+2)*C48*$F$1)</f>
        <v>0</v>
      </c>
      <c r="L48" s="21">
        <f>IF(E48&lt;=3,(H48+1)*C48*$F$1,(H48+2)*C48*$F$1)</f>
        <v>0</v>
      </c>
      <c r="M48" s="21">
        <f>IF(E48&lt;=6,(H48+1)*C48*$F$1,(H48+2)*C48*$F$1)</f>
        <v>0</v>
      </c>
      <c r="N48" s="9">
        <f>L48</f>
        <v>0</v>
      </c>
    </row>
    <row r="49" spans="1:14" x14ac:dyDescent="0.25">
      <c r="A49" s="18" t="s">
        <v>128</v>
      </c>
      <c r="B49" s="19" t="s">
        <v>132</v>
      </c>
      <c r="C49" s="22"/>
      <c r="D49" s="22"/>
      <c r="E49" s="22"/>
      <c r="F49" s="20" t="s">
        <v>15</v>
      </c>
      <c r="G49" s="20">
        <v>120</v>
      </c>
      <c r="H49" s="20">
        <v>2</v>
      </c>
      <c r="I49" s="6">
        <f>(H49+1)*C49*$F$1</f>
        <v>0</v>
      </c>
      <c r="J49" s="7">
        <f>(H49+2)*C49*$F$1</f>
        <v>0</v>
      </c>
      <c r="K49" s="21">
        <f>IF(E49&lt;=3,(H49+1)*C49*$F$1,(H49+2)*C49*$F$1)</f>
        <v>0</v>
      </c>
      <c r="L49" s="21">
        <f>IF(E49&lt;=3,(H49+1)*C49*$F$1,(H49+2)*C49*$F$1)</f>
        <v>0</v>
      </c>
      <c r="M49" s="21">
        <f>IF(E49&lt;=6,(H49+1)*C49*$F$1,(H49+2)*C49*$F$1)</f>
        <v>0</v>
      </c>
      <c r="N49" s="9">
        <f t="shared" si="1"/>
        <v>0</v>
      </c>
    </row>
    <row r="50" spans="1:14" ht="30" x14ac:dyDescent="0.25">
      <c r="A50" s="18" t="s">
        <v>107</v>
      </c>
      <c r="B50" s="19" t="s">
        <v>108</v>
      </c>
      <c r="C50" s="22"/>
      <c r="D50" s="22"/>
      <c r="E50" s="22"/>
      <c r="F50" s="20" t="s">
        <v>15</v>
      </c>
      <c r="G50" s="20">
        <v>150</v>
      </c>
      <c r="H50" s="20">
        <v>2.5</v>
      </c>
      <c r="I50" s="6">
        <f>(H50+1)*C50*$F$1</f>
        <v>0</v>
      </c>
      <c r="J50" s="7">
        <f>(H50+2)*C50*$F$1</f>
        <v>0</v>
      </c>
      <c r="K50" s="21">
        <f>IF(E50&lt;=3,(H50+1)*C50*$F$1,(H50+2)*C50*$F$1)</f>
        <v>0</v>
      </c>
      <c r="L50" s="21">
        <f>IF(E50&lt;=3,(H50+1)*C50*$F$1,(H50+2)*C50*$F$1)</f>
        <v>0</v>
      </c>
      <c r="M50" s="21">
        <f>IF(E50&lt;=6,(H50+1)*C50*$F$1,(H50+2)*C50*$F$1)</f>
        <v>0</v>
      </c>
      <c r="N50" s="9">
        <f t="shared" si="1"/>
        <v>0</v>
      </c>
    </row>
    <row r="51" spans="1:14" x14ac:dyDescent="0.25">
      <c r="A51" s="18" t="s">
        <v>109</v>
      </c>
      <c r="B51" s="19" t="s">
        <v>110</v>
      </c>
      <c r="C51" s="22"/>
      <c r="D51" s="23"/>
      <c r="E51" s="23"/>
      <c r="F51" s="27" t="s">
        <v>15</v>
      </c>
      <c r="G51" s="27">
        <v>150</v>
      </c>
      <c r="H51" s="20">
        <v>2.5</v>
      </c>
      <c r="I51" s="6">
        <f>(H51+1)*C51*$F$1</f>
        <v>0</v>
      </c>
      <c r="J51" s="7">
        <f>(H51+2)*C51*$F$1</f>
        <v>0</v>
      </c>
      <c r="K51" s="21">
        <f>IF(E51&lt;=3,(H51+1)*C51*$F$1,(H51+2)*C51*$F$1)</f>
        <v>0</v>
      </c>
      <c r="L51" s="21">
        <f>IF(E51&lt;=3,(H51+1)*C51*$F$1,(H51+2)*C51*$F$1)</f>
        <v>0</v>
      </c>
      <c r="M51" s="21">
        <f>IF(E51&lt;=6,(H51+1)*C51*$F$1,(H51+2)*C51*$F$1)</f>
        <v>0</v>
      </c>
      <c r="N51" s="9">
        <f t="shared" si="1"/>
        <v>0</v>
      </c>
    </row>
    <row r="52" spans="1:14" x14ac:dyDescent="0.25">
      <c r="A52" s="18" t="s">
        <v>111</v>
      </c>
      <c r="B52" s="19" t="s">
        <v>105</v>
      </c>
      <c r="C52" s="22"/>
      <c r="D52" s="23"/>
      <c r="E52" s="23"/>
      <c r="F52" s="27" t="s">
        <v>15</v>
      </c>
      <c r="G52" s="27">
        <v>150</v>
      </c>
      <c r="H52" s="20">
        <v>2.5</v>
      </c>
      <c r="I52" s="6">
        <f>(H52+1)*C52*$F$1</f>
        <v>0</v>
      </c>
      <c r="J52" s="7">
        <f>(H52+2)*C52*$F$1</f>
        <v>0</v>
      </c>
      <c r="K52" s="21">
        <f>IF(E52&lt;=3,(H52+1)*C52*$F$1,(H52+2)*C52*$F$1)</f>
        <v>0</v>
      </c>
      <c r="L52" s="21">
        <f>IF(E52&lt;=3,(H52+1)*C52*$F$1,(H52+2)*C52*$F$1)</f>
        <v>0</v>
      </c>
      <c r="M52" s="21">
        <f>IF(E52&lt;=6,(H52+1)*C52*$F$1,(H52+2)*C52*$F$1)</f>
        <v>0</v>
      </c>
      <c r="N52" s="9">
        <f t="shared" si="1"/>
        <v>0</v>
      </c>
    </row>
    <row r="53" spans="1:14" x14ac:dyDescent="0.25">
      <c r="A53" s="18" t="s">
        <v>112</v>
      </c>
      <c r="B53" s="19" t="s">
        <v>106</v>
      </c>
      <c r="C53" s="22"/>
      <c r="D53" s="22"/>
      <c r="E53" s="22"/>
      <c r="F53" s="20" t="s">
        <v>15</v>
      </c>
      <c r="G53" s="20">
        <v>180</v>
      </c>
      <c r="H53" s="22">
        <v>3</v>
      </c>
      <c r="I53" s="6">
        <f>(H53+1)*C53*$F$1</f>
        <v>0</v>
      </c>
      <c r="J53" s="7">
        <f>(H53+2)*C53*$F$1</f>
        <v>0</v>
      </c>
      <c r="K53" s="21">
        <f>IF(E53&lt;=3,(H53+1)*C53*$F$1,(H53+2)*C53*$F$1)</f>
        <v>0</v>
      </c>
      <c r="L53" s="21">
        <f>IF(E53&lt;=3,(H53+1)*C53*$F$1,(H53+2)*C53*$F$1)</f>
        <v>0</v>
      </c>
      <c r="M53" s="21">
        <f>IF(E53&lt;=6,(H53+1)*C53*$F$1,(H53+2)*C53*$F$1)</f>
        <v>0</v>
      </c>
      <c r="N53" s="9">
        <f t="shared" si="1"/>
        <v>0</v>
      </c>
    </row>
    <row r="54" spans="1:14" ht="30" x14ac:dyDescent="0.25">
      <c r="A54" s="18" t="s">
        <v>113</v>
      </c>
      <c r="B54" s="19" t="s">
        <v>114</v>
      </c>
      <c r="C54" s="22"/>
      <c r="D54" s="23"/>
      <c r="E54" s="23"/>
      <c r="F54" s="28" t="s">
        <v>15</v>
      </c>
      <c r="G54" s="23">
        <v>150</v>
      </c>
      <c r="H54" s="20">
        <v>2.5</v>
      </c>
      <c r="I54" s="6">
        <f>(H54+1)*C54*$F$1</f>
        <v>0</v>
      </c>
      <c r="J54" s="7">
        <f>(H54+2)*C54*$F$1</f>
        <v>0</v>
      </c>
      <c r="K54" s="21">
        <f>IF(E54&lt;=3,(H54+1)*C54*$F$1,(H54+2)*C54*$F$1)</f>
        <v>0</v>
      </c>
      <c r="L54" s="21">
        <f>IF(E54&lt;=3,(H54+1)*C54*$F$1,(H54+2)*C54*$F$1)</f>
        <v>0</v>
      </c>
      <c r="M54" s="21">
        <f>IF(E54&lt;=6,(H54+1)*C54*$F$1,(H54+2)*C54*$F$1)</f>
        <v>0</v>
      </c>
      <c r="N54" s="9">
        <f t="shared" si="1"/>
        <v>0</v>
      </c>
    </row>
    <row r="55" spans="1:14" x14ac:dyDescent="0.25">
      <c r="A55" s="18" t="s">
        <v>115</v>
      </c>
      <c r="B55" s="19" t="s">
        <v>116</v>
      </c>
      <c r="C55" s="22"/>
      <c r="D55" s="23"/>
      <c r="E55" s="23"/>
      <c r="F55" s="27" t="s">
        <v>15</v>
      </c>
      <c r="G55" s="27">
        <v>150</v>
      </c>
      <c r="H55" s="20">
        <v>2.5</v>
      </c>
      <c r="I55" s="6">
        <f>(H55+1)*C55*$F$1</f>
        <v>0</v>
      </c>
      <c r="J55" s="7">
        <f>(H55+2)*C55*$F$1</f>
        <v>0</v>
      </c>
      <c r="K55" s="21">
        <f>IF(E55&lt;=3,(H55+1)*C55*$F$1,(H55+2)*C55*$F$1)</f>
        <v>0</v>
      </c>
      <c r="L55" s="21">
        <f>IF(E55&lt;=3,(H55+1)*C55*$F$1,(H55+2)*C55*$F$1)</f>
        <v>0</v>
      </c>
      <c r="M55" s="21">
        <f>IF(E55&lt;=6,(H55+1)*C55*$F$1,(H55+2)*C55*$F$1)</f>
        <v>0</v>
      </c>
      <c r="N55" s="9">
        <f t="shared" si="1"/>
        <v>0</v>
      </c>
    </row>
    <row r="56" spans="1:14" ht="30" x14ac:dyDescent="0.25">
      <c r="A56" s="18" t="s">
        <v>117</v>
      </c>
      <c r="B56" s="19" t="s">
        <v>118</v>
      </c>
      <c r="C56" s="22"/>
      <c r="D56" s="23"/>
      <c r="E56" s="23"/>
      <c r="F56" s="27" t="s">
        <v>15</v>
      </c>
      <c r="G56" s="27">
        <v>120</v>
      </c>
      <c r="H56" s="22">
        <v>2</v>
      </c>
      <c r="I56" s="6">
        <f>(H56+1)*C56*$F$1</f>
        <v>0</v>
      </c>
      <c r="J56" s="7">
        <f>(H56+2)*C56*$F$1</f>
        <v>0</v>
      </c>
      <c r="K56" s="21">
        <f>IF(E56&lt;=3,(H56+1)*C56*$F$1,(H56+2)*C56*$F$1)</f>
        <v>0</v>
      </c>
      <c r="L56" s="21">
        <f>IF(E56&lt;=3,(H56+1)*C56*$F$1,(H56+2)*C56*$F$1)</f>
        <v>0</v>
      </c>
      <c r="M56" s="21">
        <f>IF(E56&lt;=6,(H56+1)*C56*$F$1,(H56+2)*C56*$F$1)</f>
        <v>0</v>
      </c>
      <c r="N56" s="9">
        <f t="shared" ref="N56:N61" si="2">L56</f>
        <v>0</v>
      </c>
    </row>
    <row r="57" spans="1:14" ht="30" x14ac:dyDescent="0.25">
      <c r="A57" s="18" t="s">
        <v>119</v>
      </c>
      <c r="B57" s="19" t="s">
        <v>120</v>
      </c>
      <c r="C57" s="22"/>
      <c r="D57" s="23"/>
      <c r="E57" s="23"/>
      <c r="F57" s="28" t="s">
        <v>15</v>
      </c>
      <c r="G57" s="23">
        <v>120</v>
      </c>
      <c r="H57" s="22">
        <v>2</v>
      </c>
      <c r="I57" s="6">
        <f>(H57+1)*C57*$F$1</f>
        <v>0</v>
      </c>
      <c r="J57" s="7">
        <f>(H57+2)*C57*$F$1</f>
        <v>0</v>
      </c>
      <c r="K57" s="21">
        <f>IF(E57&lt;=3,(H57+1)*C57*$F$1,(H57+2)*C57*$F$1)</f>
        <v>0</v>
      </c>
      <c r="L57" s="21">
        <f>IF(E57&lt;=3,(H57+1)*C57*$F$1,(H57+2)*C57*$F$1)</f>
        <v>0</v>
      </c>
      <c r="M57" s="21">
        <f>IF(E57&lt;=6,(H57+1)*C57*$F$1,(H57+2)*C57*$F$1)</f>
        <v>0</v>
      </c>
      <c r="N57" s="9">
        <f t="shared" si="2"/>
        <v>0</v>
      </c>
    </row>
    <row r="58" spans="1:14" ht="30" x14ac:dyDescent="0.25">
      <c r="A58" s="18" t="s">
        <v>121</v>
      </c>
      <c r="B58" s="19" t="s">
        <v>122</v>
      </c>
      <c r="C58" s="22"/>
      <c r="D58" s="23"/>
      <c r="E58" s="23"/>
      <c r="F58" s="27" t="s">
        <v>15</v>
      </c>
      <c r="G58" s="27">
        <v>120</v>
      </c>
      <c r="H58" s="22">
        <v>2</v>
      </c>
      <c r="I58" s="6">
        <f>(H58+1)*C58*$F$1</f>
        <v>0</v>
      </c>
      <c r="J58" s="7">
        <f>(H58+2)*C58*$F$1</f>
        <v>0</v>
      </c>
      <c r="K58" s="21">
        <f>IF(E58&lt;=3,(H58+1)*C58*$F$1,(H58+2)*C58*$F$1)</f>
        <v>0</v>
      </c>
      <c r="L58" s="21">
        <f>IF(E58&lt;=3,(H58+1)*C58*$F$1,(H58+2)*C58*$F$1)</f>
        <v>0</v>
      </c>
      <c r="M58" s="21">
        <f>IF(E58&lt;=6,(H58+1)*C58*$F$1,(H58+2)*C58*$F$1)</f>
        <v>0</v>
      </c>
      <c r="N58" s="9">
        <f t="shared" si="2"/>
        <v>0</v>
      </c>
    </row>
    <row r="59" spans="1:14" ht="30" x14ac:dyDescent="0.25">
      <c r="A59" s="18" t="s">
        <v>123</v>
      </c>
      <c r="B59" s="19" t="s">
        <v>124</v>
      </c>
      <c r="C59" s="22"/>
      <c r="D59" s="23"/>
      <c r="E59" s="23"/>
      <c r="F59" s="27" t="s">
        <v>15</v>
      </c>
      <c r="G59" s="27">
        <v>120</v>
      </c>
      <c r="H59" s="22">
        <v>2</v>
      </c>
      <c r="I59" s="6">
        <f>(H59+1)*C59*$F$1</f>
        <v>0</v>
      </c>
      <c r="J59" s="7">
        <f>(H59+2)*C59*$F$1</f>
        <v>0</v>
      </c>
      <c r="K59" s="21">
        <f>IF(E59&lt;=3,(H59+1)*C59*$F$1,(H59+2)*C59*$F$1)</f>
        <v>0</v>
      </c>
      <c r="L59" s="21">
        <f>IF(E59&lt;=3,(H59+1)*C59*$F$1,(H59+2)*C59*$F$1)</f>
        <v>0</v>
      </c>
      <c r="M59" s="21">
        <f>IF(E59&lt;=6,(H59+1)*C59*$F$1,(H59+2)*C59*$F$1)</f>
        <v>0</v>
      </c>
      <c r="N59" s="9">
        <f t="shared" si="2"/>
        <v>0</v>
      </c>
    </row>
    <row r="60" spans="1:14" x14ac:dyDescent="0.25">
      <c r="A60" s="18" t="s">
        <v>125</v>
      </c>
      <c r="B60" s="19" t="s">
        <v>126</v>
      </c>
      <c r="C60" s="22"/>
      <c r="D60" s="23"/>
      <c r="E60" s="23"/>
      <c r="F60" s="27" t="s">
        <v>15</v>
      </c>
      <c r="G60" s="27">
        <v>120</v>
      </c>
      <c r="H60" s="22">
        <v>2</v>
      </c>
      <c r="I60" s="6">
        <f>(H60+1)*C60*$F$1</f>
        <v>0</v>
      </c>
      <c r="J60" s="7">
        <f>(H60+2)*C60*$F$1</f>
        <v>0</v>
      </c>
      <c r="K60" s="21">
        <f>IF(E60&lt;=3,(H60+1)*C60*$F$1,(H60+2)*C60*$F$1)</f>
        <v>0</v>
      </c>
      <c r="L60" s="21">
        <f>IF(E60&lt;=3,(H60+1)*C60*$F$1,(H60+2)*C60*$F$1)</f>
        <v>0</v>
      </c>
      <c r="M60" s="21">
        <f>IF(E60&lt;=6,(H60+1)*C60*$F$1,(H60+2)*C60*$F$1)</f>
        <v>0</v>
      </c>
      <c r="N60" s="9">
        <f t="shared" si="2"/>
        <v>0</v>
      </c>
    </row>
    <row r="61" spans="1:14" x14ac:dyDescent="0.25">
      <c r="A61" s="18" t="s">
        <v>129</v>
      </c>
      <c r="B61" s="19" t="s">
        <v>133</v>
      </c>
      <c r="C61" s="22"/>
      <c r="D61" s="22"/>
      <c r="E61" s="22"/>
      <c r="F61" s="20" t="s">
        <v>15</v>
      </c>
      <c r="G61" s="20">
        <v>150</v>
      </c>
      <c r="H61" s="20">
        <v>2.5</v>
      </c>
      <c r="I61" s="6">
        <f>(H61+1)*C61*$F$1</f>
        <v>0</v>
      </c>
      <c r="J61" s="7">
        <f>(H61+2)*C61*$F$1</f>
        <v>0</v>
      </c>
      <c r="K61" s="21">
        <f>IF(E61&lt;=3,(H61+1)*C61*$F$1,(H61+2)*C61*$F$1)</f>
        <v>0</v>
      </c>
      <c r="L61" s="21">
        <f>IF(E61&lt;=3,(H61+1)*C61*$F$1,(H61+2)*C61*$F$1)</f>
        <v>0</v>
      </c>
      <c r="M61" s="21">
        <f>IF(E61&lt;=6,(H61+1)*C61*$F$1,(H61+2)*C61*$F$1)</f>
        <v>0</v>
      </c>
      <c r="N61" s="9">
        <f t="shared" si="2"/>
        <v>0</v>
      </c>
    </row>
    <row r="64" spans="1:14" x14ac:dyDescent="0.25">
      <c r="E64" t="s">
        <v>40</v>
      </c>
    </row>
    <row r="68" spans="14:14" x14ac:dyDescent="0.25">
      <c r="N68" s="26"/>
    </row>
    <row r="69" spans="14:14" x14ac:dyDescent="0.25">
      <c r="N69" s="26"/>
    </row>
  </sheetData>
  <autoFilter ref="A2:N63" xr:uid="{F0DCCDC7-A50E-45BE-9567-4DB261C629D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AE546023FF84B9BD722ECB8B8306B" ma:contentTypeVersion="21" ma:contentTypeDescription="Utwórz nowy dokument." ma:contentTypeScope="" ma:versionID="4de015b64e4dd8f95c001931d76f684a">
  <xsd:schema xmlns:xsd="http://www.w3.org/2001/XMLSchema" xmlns:xs="http://www.w3.org/2001/XMLSchema" xmlns:p="http://schemas.microsoft.com/office/2006/metadata/properties" xmlns:ns2="3f3c25d6-e08c-4fc0-b9a0-23904dd63cc6" xmlns:ns3="642575da-7c04-44f6-b397-aa295ef61995" targetNamespace="http://schemas.microsoft.com/office/2006/metadata/properties" ma:root="true" ma:fieldsID="4816ac17d51b3ef3800449059872b923" ns2:_="" ns3:_="">
    <xsd:import namespace="3f3c25d6-e08c-4fc0-b9a0-23904dd63cc6"/>
    <xsd:import namespace="642575da-7c04-44f6-b397-aa295ef61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Uwagi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c25d6-e08c-4fc0-b9a0-23904dd63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Uwagi" ma:index="15" nillable="true" ma:displayName="Uwagi" ma:format="Dropdown" ma:internalName="Uwagi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a4c80bee-118c-47f7-9d74-3b4ed69d7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75da-7c04-44f6-b397-aa295ef61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c25d6-e08c-4fc0-b9a0-23904dd63cc6">
      <Terms xmlns="http://schemas.microsoft.com/office/infopath/2007/PartnerControls"/>
    </lcf76f155ced4ddcb4097134ff3c332f>
    <Uwagi xmlns="3f3c25d6-e08c-4fc0-b9a0-23904dd63cc6" xsi:nil="true"/>
  </documentManagement>
</p:properties>
</file>

<file path=customXml/itemProps1.xml><?xml version="1.0" encoding="utf-8"?>
<ds:datastoreItem xmlns:ds="http://schemas.openxmlformats.org/officeDocument/2006/customXml" ds:itemID="{C58BBF0A-42F0-4990-83A3-1BC53C1E5041}"/>
</file>

<file path=customXml/itemProps2.xml><?xml version="1.0" encoding="utf-8"?>
<ds:datastoreItem xmlns:ds="http://schemas.openxmlformats.org/officeDocument/2006/customXml" ds:itemID="{25968BF9-4AF5-42A0-A7DF-ADF440816A37}"/>
</file>

<file path=customXml/itemProps3.xml><?xml version="1.0" encoding="utf-8"?>
<ds:datastoreItem xmlns:ds="http://schemas.openxmlformats.org/officeDocument/2006/customXml" ds:itemID="{457614BA-E12A-4FC6-96BC-A2C4D9DDA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ZIMA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2025-12-29T14:11:05Z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0x010100EA3AE546023FF84B9BD722ECB8B8306B</vt:lpwstr>
  </property>
</Properties>
</file>